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8670" windowWidth="4110" windowHeight="2715" tabRatio="615"/>
  </bookViews>
  <sheets>
    <sheet name="Ekamut" sheetId="22" r:id="rId1"/>
  </sheets>
  <calcPr calcId="124519"/>
</workbook>
</file>

<file path=xl/calcChain.xml><?xml version="1.0" encoding="utf-8"?>
<calcChain xmlns="http://schemas.openxmlformats.org/spreadsheetml/2006/main">
  <c r="DZ52" i="22"/>
  <c r="DS52"/>
  <c r="AK52" l="1"/>
  <c r="CM52"/>
  <c r="AZ52" l="1"/>
  <c r="D52"/>
  <c r="T52"/>
  <c r="V52"/>
  <c r="AA52"/>
  <c r="AD52"/>
  <c r="AF52"/>
  <c r="AI52"/>
  <c r="AN52"/>
  <c r="AP52"/>
  <c r="AS52"/>
  <c r="AT52"/>
  <c r="AU52"/>
  <c r="AV52"/>
  <c r="AW52"/>
  <c r="AX52"/>
  <c r="AY52"/>
  <c r="BA52"/>
  <c r="BB52"/>
  <c r="BC52"/>
  <c r="BD52"/>
  <c r="BE52"/>
  <c r="BG52"/>
  <c r="BH52"/>
  <c r="BI52"/>
  <c r="BJ52"/>
  <c r="BK52"/>
  <c r="BL52"/>
  <c r="BM52"/>
  <c r="BS52"/>
  <c r="BU52"/>
  <c r="BV52"/>
  <c r="BX52"/>
  <c r="BY52"/>
  <c r="BZ52"/>
  <c r="CA52"/>
  <c r="CB52"/>
  <c r="CD52"/>
  <c r="CE52"/>
  <c r="CF52"/>
  <c r="CG52"/>
  <c r="CH52"/>
  <c r="CJ52"/>
  <c r="CK52"/>
  <c r="CN52"/>
  <c r="CP52"/>
  <c r="CQ52"/>
  <c r="CS52"/>
  <c r="CT52"/>
  <c r="CV52"/>
  <c r="CW52"/>
  <c r="CY52"/>
  <c r="CZ52"/>
  <c r="DA52"/>
  <c r="DB52"/>
  <c r="DC52"/>
  <c r="DE52"/>
  <c r="DF52"/>
  <c r="DJ52"/>
  <c r="DK52"/>
  <c r="DL52"/>
  <c r="DM52"/>
  <c r="DN52"/>
  <c r="DO52"/>
  <c r="DP52"/>
  <c r="DQ52"/>
  <c r="DR52"/>
  <c r="DT52"/>
  <c r="DU52"/>
  <c r="DV52"/>
  <c r="DW52"/>
  <c r="DX52"/>
  <c r="DY52"/>
  <c r="EA52"/>
  <c r="EB52"/>
  <c r="CR52"/>
  <c r="BW52"/>
  <c r="BT52"/>
  <c r="AO52"/>
  <c r="AJ52"/>
  <c r="DD52"/>
  <c r="CX52"/>
  <c r="CO52"/>
  <c r="CL52"/>
  <c r="CI52"/>
  <c r="CC52"/>
  <c r="BO35"/>
  <c r="BF52"/>
  <c r="AE52"/>
  <c r="U52"/>
  <c r="P24"/>
  <c r="O40"/>
  <c r="ED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10"/>
  <c r="Q50"/>
  <c r="Q51"/>
  <c r="P11"/>
  <c r="P17"/>
  <c r="P20"/>
  <c r="P27"/>
  <c r="Q52" l="1"/>
  <c r="CU52"/>
  <c r="AQ52"/>
  <c r="AL52"/>
  <c r="AG52"/>
  <c r="AB52"/>
  <c r="W52"/>
  <c r="AR52"/>
  <c r="AM52"/>
  <c r="AH52"/>
  <c r="AC52"/>
  <c r="X52"/>
  <c r="P23"/>
  <c r="P30"/>
  <c r="P32"/>
  <c r="P33"/>
  <c r="P37"/>
  <c r="P39"/>
  <c r="P40"/>
  <c r="P44"/>
  <c r="P45"/>
  <c r="P46"/>
  <c r="P47"/>
  <c r="P49"/>
  <c r="P51"/>
  <c r="P28"/>
  <c r="P15"/>
  <c r="P16"/>
  <c r="P18"/>
  <c r="P21"/>
  <c r="P22"/>
  <c r="P25"/>
  <c r="P14"/>
  <c r="BP10"/>
  <c r="ED11"/>
  <c r="ED12"/>
  <c r="ED13"/>
  <c r="ED14"/>
  <c r="ED15"/>
  <c r="ED16"/>
  <c r="ED18"/>
  <c r="ED19"/>
  <c r="ED20"/>
  <c r="ED21"/>
  <c r="ED22"/>
  <c r="ED23"/>
  <c r="ED24"/>
  <c r="ED25"/>
  <c r="ED26"/>
  <c r="ED27"/>
  <c r="ED28"/>
  <c r="ED29"/>
  <c r="ED30"/>
  <c r="ED31"/>
  <c r="ED32"/>
  <c r="ED33"/>
  <c r="ED34"/>
  <c r="ED35"/>
  <c r="ED36"/>
  <c r="ED37"/>
  <c r="ED38"/>
  <c r="ED39"/>
  <c r="ED40"/>
  <c r="ED41"/>
  <c r="ED42"/>
  <c r="ED43"/>
  <c r="ED44"/>
  <c r="ED45"/>
  <c r="ED46"/>
  <c r="ED47"/>
  <c r="ED48"/>
  <c r="ED49"/>
  <c r="ED50"/>
  <c r="ED51"/>
  <c r="ED17"/>
  <c r="K11"/>
  <c r="BO17"/>
  <c r="K19"/>
  <c r="DH20"/>
  <c r="F20" s="1"/>
  <c r="BO22"/>
  <c r="DH24"/>
  <c r="BO25"/>
  <c r="DH26"/>
  <c r="DH28"/>
  <c r="BO29"/>
  <c r="DH30"/>
  <c r="DH32"/>
  <c r="DH34"/>
  <c r="DH36"/>
  <c r="BO37"/>
  <c r="K39"/>
  <c r="DH40"/>
  <c r="BO41"/>
  <c r="DH44"/>
  <c r="BO45"/>
  <c r="DH46"/>
  <c r="BO49"/>
  <c r="BO10"/>
  <c r="BO33"/>
  <c r="DH37"/>
  <c r="K20"/>
  <c r="DH17"/>
  <c r="K45"/>
  <c r="K51"/>
  <c r="ED52" l="1"/>
  <c r="F44"/>
  <c r="F46"/>
  <c r="F34"/>
  <c r="F24"/>
  <c r="F40"/>
  <c r="F30"/>
  <c r="DH22"/>
  <c r="F22" s="1"/>
  <c r="DH49"/>
  <c r="F49" s="1"/>
  <c r="DH41"/>
  <c r="F41" s="1"/>
  <c r="F26"/>
  <c r="F32"/>
  <c r="F28"/>
  <c r="F36"/>
  <c r="DH23"/>
  <c r="F23" s="1"/>
  <c r="DH21"/>
  <c r="F21" s="1"/>
  <c r="DH18"/>
  <c r="F18" s="1"/>
  <c r="DH14"/>
  <c r="F14" s="1"/>
  <c r="DH10"/>
  <c r="F10" s="1"/>
  <c r="BO13"/>
  <c r="P26"/>
  <c r="P19"/>
  <c r="DH12"/>
  <c r="P12"/>
  <c r="BO14"/>
  <c r="P48"/>
  <c r="R48" s="1"/>
  <c r="P42"/>
  <c r="R42" s="1"/>
  <c r="P38"/>
  <c r="P35"/>
  <c r="P31"/>
  <c r="R31" s="1"/>
  <c r="K13"/>
  <c r="P13"/>
  <c r="R13" s="1"/>
  <c r="P50"/>
  <c r="P43"/>
  <c r="R43" s="1"/>
  <c r="P41"/>
  <c r="P36"/>
  <c r="P34"/>
  <c r="P29"/>
  <c r="R29" s="1"/>
  <c r="F37"/>
  <c r="F17"/>
  <c r="DH38"/>
  <c r="F38" s="1"/>
  <c r="DH50"/>
  <c r="F50" s="1"/>
  <c r="DH48"/>
  <c r="F48" s="1"/>
  <c r="DH42"/>
  <c r="F42" s="1"/>
  <c r="DH35"/>
  <c r="F35" s="1"/>
  <c r="DH33"/>
  <c r="F33" s="1"/>
  <c r="DH31"/>
  <c r="F31" s="1"/>
  <c r="DH29"/>
  <c r="F29" s="1"/>
  <c r="DH27"/>
  <c r="F27" s="1"/>
  <c r="DH25"/>
  <c r="F25" s="1"/>
  <c r="DH16"/>
  <c r="F16" s="1"/>
  <c r="BO23"/>
  <c r="DH11"/>
  <c r="F11" s="1"/>
  <c r="BO21"/>
  <c r="K37"/>
  <c r="K29"/>
  <c r="K21"/>
  <c r="K33"/>
  <c r="K25"/>
  <c r="P10"/>
  <c r="K10"/>
  <c r="K35"/>
  <c r="K31"/>
  <c r="K27"/>
  <c r="K23"/>
  <c r="BO51"/>
  <c r="BO47"/>
  <c r="BO43"/>
  <c r="BO39"/>
  <c r="BO31"/>
  <c r="BO27"/>
  <c r="BO19"/>
  <c r="BO15"/>
  <c r="K49"/>
  <c r="K47"/>
  <c r="K43"/>
  <c r="K41"/>
  <c r="K17"/>
  <c r="K15"/>
  <c r="K50"/>
  <c r="K48"/>
  <c r="K46"/>
  <c r="K44"/>
  <c r="K42"/>
  <c r="K40"/>
  <c r="K38"/>
  <c r="K36"/>
  <c r="K34"/>
  <c r="K32"/>
  <c r="K30"/>
  <c r="K28"/>
  <c r="K26"/>
  <c r="K24"/>
  <c r="K22"/>
  <c r="K18"/>
  <c r="K16"/>
  <c r="K14"/>
  <c r="BO11"/>
  <c r="DH51"/>
  <c r="F51" s="1"/>
  <c r="DH47"/>
  <c r="F47" s="1"/>
  <c r="DH45"/>
  <c r="F45" s="1"/>
  <c r="DH43"/>
  <c r="F43" s="1"/>
  <c r="DH39"/>
  <c r="F39" s="1"/>
  <c r="DH19"/>
  <c r="F19" s="1"/>
  <c r="DH15"/>
  <c r="F15" s="1"/>
  <c r="DH13"/>
  <c r="F13" s="1"/>
  <c r="BO50"/>
  <c r="BO48"/>
  <c r="BO46"/>
  <c r="BO44"/>
  <c r="BO42"/>
  <c r="BO40"/>
  <c r="BO38"/>
  <c r="BO36"/>
  <c r="BO34"/>
  <c r="BO32"/>
  <c r="BO30"/>
  <c r="BO28"/>
  <c r="BO26"/>
  <c r="BO24"/>
  <c r="BO20"/>
  <c r="BO18"/>
  <c r="BO16"/>
  <c r="BO12"/>
  <c r="K12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R10"/>
  <c r="AQ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M10"/>
  <c r="AL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H10"/>
  <c r="AG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C10"/>
  <c r="AB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X10"/>
  <c r="W10"/>
  <c r="R45"/>
  <c r="R47"/>
  <c r="R49"/>
  <c r="R51"/>
  <c r="EE11"/>
  <c r="EE12"/>
  <c r="EE13"/>
  <c r="EE14"/>
  <c r="EE15"/>
  <c r="EE16"/>
  <c r="EE17"/>
  <c r="EE18"/>
  <c r="EE19"/>
  <c r="EE20"/>
  <c r="EE21"/>
  <c r="EE22"/>
  <c r="EE23"/>
  <c r="EE24"/>
  <c r="EE25"/>
  <c r="EE26"/>
  <c r="EE27"/>
  <c r="EE28"/>
  <c r="EE29"/>
  <c r="EE30"/>
  <c r="EE31"/>
  <c r="EE32"/>
  <c r="EE33"/>
  <c r="EE34"/>
  <c r="EE35"/>
  <c r="EE36"/>
  <c r="EE37"/>
  <c r="EE38"/>
  <c r="EE39"/>
  <c r="EE40"/>
  <c r="EE41"/>
  <c r="EE42"/>
  <c r="EE43"/>
  <c r="EE44"/>
  <c r="EE45"/>
  <c r="EE46"/>
  <c r="EE47"/>
  <c r="EE48"/>
  <c r="EE49"/>
  <c r="EE50"/>
  <c r="EE51"/>
  <c r="C52"/>
  <c r="EC51"/>
  <c r="DI51"/>
  <c r="DG51"/>
  <c r="BP51"/>
  <c r="BN51"/>
  <c r="O51"/>
  <c r="S51" s="1"/>
  <c r="L51"/>
  <c r="J51"/>
  <c r="EC50"/>
  <c r="DI50"/>
  <c r="DG50"/>
  <c r="BP50"/>
  <c r="BN50"/>
  <c r="O50"/>
  <c r="L50"/>
  <c r="J50"/>
  <c r="EC49"/>
  <c r="DI49"/>
  <c r="DG49"/>
  <c r="BP49"/>
  <c r="BQ49" s="1"/>
  <c r="BN49"/>
  <c r="O49"/>
  <c r="L49"/>
  <c r="J49"/>
  <c r="EC48"/>
  <c r="DI48"/>
  <c r="G48" s="1"/>
  <c r="DG48"/>
  <c r="BP48"/>
  <c r="BN48"/>
  <c r="O48"/>
  <c r="L48"/>
  <c r="J48"/>
  <c r="EC47"/>
  <c r="DI47"/>
  <c r="DG47"/>
  <c r="BP47"/>
  <c r="BN47"/>
  <c r="O47"/>
  <c r="S47" s="1"/>
  <c r="L47"/>
  <c r="J47"/>
  <c r="EC46"/>
  <c r="DI46"/>
  <c r="DG46"/>
  <c r="BP46"/>
  <c r="BN46"/>
  <c r="O46"/>
  <c r="L46"/>
  <c r="J46"/>
  <c r="EC45"/>
  <c r="DI45"/>
  <c r="DG45"/>
  <c r="BP45"/>
  <c r="BQ45" s="1"/>
  <c r="BN45"/>
  <c r="O45"/>
  <c r="L45"/>
  <c r="J45"/>
  <c r="EC44"/>
  <c r="DI44"/>
  <c r="G44" s="1"/>
  <c r="DG44"/>
  <c r="BP44"/>
  <c r="BN44"/>
  <c r="O44"/>
  <c r="L44"/>
  <c r="J44"/>
  <c r="EC43"/>
  <c r="DI43"/>
  <c r="DG43"/>
  <c r="BP43"/>
  <c r="BN43"/>
  <c r="O43"/>
  <c r="L43"/>
  <c r="J43"/>
  <c r="EC42"/>
  <c r="DI42"/>
  <c r="DG42"/>
  <c r="BP42"/>
  <c r="BN42"/>
  <c r="O42"/>
  <c r="S42" s="1"/>
  <c r="L42"/>
  <c r="J42"/>
  <c r="EC41"/>
  <c r="DI41"/>
  <c r="DG41"/>
  <c r="BP41"/>
  <c r="BQ41" s="1"/>
  <c r="BN41"/>
  <c r="O41"/>
  <c r="S41" s="1"/>
  <c r="L41"/>
  <c r="J41"/>
  <c r="EC40"/>
  <c r="DI40"/>
  <c r="G40" s="1"/>
  <c r="DG40"/>
  <c r="BP40"/>
  <c r="BN40"/>
  <c r="L40"/>
  <c r="J40"/>
  <c r="EC39"/>
  <c r="DI39"/>
  <c r="DG39"/>
  <c r="BP39"/>
  <c r="BN39"/>
  <c r="O39"/>
  <c r="L39"/>
  <c r="J39"/>
  <c r="EC38"/>
  <c r="DI38"/>
  <c r="DG38"/>
  <c r="BP38"/>
  <c r="BN38"/>
  <c r="O38"/>
  <c r="S38" s="1"/>
  <c r="L38"/>
  <c r="J38"/>
  <c r="EC37"/>
  <c r="DI37"/>
  <c r="DG37"/>
  <c r="BP37"/>
  <c r="BQ37" s="1"/>
  <c r="BN37"/>
  <c r="O37"/>
  <c r="S37" s="1"/>
  <c r="L37"/>
  <c r="J37"/>
  <c r="EC36"/>
  <c r="DI36"/>
  <c r="DG36"/>
  <c r="BP36"/>
  <c r="BN36"/>
  <c r="O36"/>
  <c r="L36"/>
  <c r="J36"/>
  <c r="EC35"/>
  <c r="DI35"/>
  <c r="DG35"/>
  <c r="BP35"/>
  <c r="BN35"/>
  <c r="O35"/>
  <c r="L35"/>
  <c r="J35"/>
  <c r="EC34"/>
  <c r="DI34"/>
  <c r="DG34"/>
  <c r="BP34"/>
  <c r="BN34"/>
  <c r="O34"/>
  <c r="S34" s="1"/>
  <c r="L34"/>
  <c r="J34"/>
  <c r="EC33"/>
  <c r="DI33"/>
  <c r="DG33"/>
  <c r="BP33"/>
  <c r="BQ33" s="1"/>
  <c r="BN33"/>
  <c r="O33"/>
  <c r="S33" s="1"/>
  <c r="L33"/>
  <c r="J33"/>
  <c r="EC32"/>
  <c r="DI32"/>
  <c r="DG32"/>
  <c r="BP32"/>
  <c r="BN32"/>
  <c r="O32"/>
  <c r="L32"/>
  <c r="J32"/>
  <c r="EC31"/>
  <c r="DI31"/>
  <c r="DG31"/>
  <c r="BP31"/>
  <c r="BN31"/>
  <c r="O31"/>
  <c r="L31"/>
  <c r="J31"/>
  <c r="EC30"/>
  <c r="DI30"/>
  <c r="DG30"/>
  <c r="BP30"/>
  <c r="BN30"/>
  <c r="O30"/>
  <c r="S30" s="1"/>
  <c r="L30"/>
  <c r="J30"/>
  <c r="EC29"/>
  <c r="DI29"/>
  <c r="DG29"/>
  <c r="BP29"/>
  <c r="BQ29" s="1"/>
  <c r="BN29"/>
  <c r="O29"/>
  <c r="S29" s="1"/>
  <c r="L29"/>
  <c r="J29"/>
  <c r="EC28"/>
  <c r="DI28"/>
  <c r="DG28"/>
  <c r="BP28"/>
  <c r="BN28"/>
  <c r="O28"/>
  <c r="L28"/>
  <c r="J28"/>
  <c r="EC27"/>
  <c r="DI27"/>
  <c r="DG27"/>
  <c r="BP27"/>
  <c r="BN27"/>
  <c r="O27"/>
  <c r="L27"/>
  <c r="J27"/>
  <c r="EC26"/>
  <c r="DI26"/>
  <c r="DG26"/>
  <c r="BP26"/>
  <c r="BN26"/>
  <c r="O26"/>
  <c r="L26"/>
  <c r="J26"/>
  <c r="EC25"/>
  <c r="DI25"/>
  <c r="DG25"/>
  <c r="BP25"/>
  <c r="BN25"/>
  <c r="O25"/>
  <c r="L25"/>
  <c r="J25"/>
  <c r="EC24"/>
  <c r="DI24"/>
  <c r="DG24"/>
  <c r="BP24"/>
  <c r="BN24"/>
  <c r="O24"/>
  <c r="L24"/>
  <c r="J24"/>
  <c r="EC23"/>
  <c r="DI23"/>
  <c r="DG23"/>
  <c r="BP23"/>
  <c r="BN23"/>
  <c r="O23"/>
  <c r="L23"/>
  <c r="J23"/>
  <c r="EC22"/>
  <c r="DI22"/>
  <c r="DG22"/>
  <c r="BP22"/>
  <c r="BQ22" s="1"/>
  <c r="BN22"/>
  <c r="O22"/>
  <c r="L22"/>
  <c r="J22"/>
  <c r="EC21"/>
  <c r="DI21"/>
  <c r="DG21"/>
  <c r="BP21"/>
  <c r="BN21"/>
  <c r="O21"/>
  <c r="L21"/>
  <c r="J21"/>
  <c r="EC20"/>
  <c r="DI20"/>
  <c r="DG20"/>
  <c r="BP20"/>
  <c r="BN20"/>
  <c r="O20"/>
  <c r="L20"/>
  <c r="J20"/>
  <c r="EC19"/>
  <c r="DI19"/>
  <c r="DG19"/>
  <c r="BP19"/>
  <c r="BN19"/>
  <c r="O19"/>
  <c r="L19"/>
  <c r="J19"/>
  <c r="EC18"/>
  <c r="DI18"/>
  <c r="DG18"/>
  <c r="BP18"/>
  <c r="BN18"/>
  <c r="O18"/>
  <c r="L18"/>
  <c r="J18"/>
  <c r="EC17"/>
  <c r="DI17"/>
  <c r="DG17"/>
  <c r="BP17"/>
  <c r="BN17"/>
  <c r="O17"/>
  <c r="L17"/>
  <c r="J17"/>
  <c r="EC16"/>
  <c r="DI16"/>
  <c r="DG16"/>
  <c r="BP16"/>
  <c r="BN16"/>
  <c r="O16"/>
  <c r="L16"/>
  <c r="J16"/>
  <c r="EC15"/>
  <c r="DI15"/>
  <c r="DG15"/>
  <c r="BP15"/>
  <c r="BN15"/>
  <c r="O15"/>
  <c r="L15"/>
  <c r="J15"/>
  <c r="EC14"/>
  <c r="DI14"/>
  <c r="DG14"/>
  <c r="BP14"/>
  <c r="BN14"/>
  <c r="O14"/>
  <c r="L14"/>
  <c r="J14"/>
  <c r="EC13"/>
  <c r="DI13"/>
  <c r="DG13"/>
  <c r="BP13"/>
  <c r="BN13"/>
  <c r="O13"/>
  <c r="L13"/>
  <c r="J13"/>
  <c r="EC12"/>
  <c r="DI12"/>
  <c r="DG12"/>
  <c r="BP12"/>
  <c r="BN12"/>
  <c r="O12"/>
  <c r="L12"/>
  <c r="J12"/>
  <c r="EC11"/>
  <c r="DI11"/>
  <c r="DG11"/>
  <c r="BP11"/>
  <c r="BN11"/>
  <c r="O11"/>
  <c r="L11"/>
  <c r="J11"/>
  <c r="EE10"/>
  <c r="EC10"/>
  <c r="DI10"/>
  <c r="DG10"/>
  <c r="BN10"/>
  <c r="O10"/>
  <c r="L10"/>
  <c r="J10"/>
  <c r="R46"/>
  <c r="R44"/>
  <c r="R40"/>
  <c r="R32"/>
  <c r="R30"/>
  <c r="R28"/>
  <c r="R24"/>
  <c r="R22"/>
  <c r="R20"/>
  <c r="R18"/>
  <c r="R16"/>
  <c r="R14"/>
  <c r="R39"/>
  <c r="R37"/>
  <c r="R33"/>
  <c r="R27"/>
  <c r="R25"/>
  <c r="R23"/>
  <c r="R21"/>
  <c r="R17"/>
  <c r="R15"/>
  <c r="R11"/>
  <c r="G12" l="1"/>
  <c r="BQ14"/>
  <c r="BN52"/>
  <c r="EE52"/>
  <c r="M23"/>
  <c r="G16"/>
  <c r="O52"/>
  <c r="S52" s="1"/>
  <c r="EC52"/>
  <c r="J52"/>
  <c r="BO52"/>
  <c r="R12"/>
  <c r="P52"/>
  <c r="R52" s="1"/>
  <c r="G20"/>
  <c r="G24"/>
  <c r="G28"/>
  <c r="G32"/>
  <c r="G36"/>
  <c r="DG52"/>
  <c r="K52"/>
  <c r="L52"/>
  <c r="BP52"/>
  <c r="BR52" s="1"/>
  <c r="F12"/>
  <c r="DH52"/>
  <c r="DI52"/>
  <c r="DI54" s="1"/>
  <c r="R50"/>
  <c r="R41"/>
  <c r="R38"/>
  <c r="R36"/>
  <c r="R35"/>
  <c r="R34"/>
  <c r="R26"/>
  <c r="R19"/>
  <c r="R10"/>
  <c r="G14"/>
  <c r="G18"/>
  <c r="G22"/>
  <c r="G26"/>
  <c r="G30"/>
  <c r="G34"/>
  <c r="G38"/>
  <c r="G46"/>
  <c r="G50"/>
  <c r="G42"/>
  <c r="E48"/>
  <c r="BR49"/>
  <c r="BQ32"/>
  <c r="BQ36"/>
  <c r="BQ40"/>
  <c r="BQ44"/>
  <c r="BQ48"/>
  <c r="M11"/>
  <c r="M13"/>
  <c r="M15"/>
  <c r="M19"/>
  <c r="M20"/>
  <c r="M21"/>
  <c r="M24"/>
  <c r="M31"/>
  <c r="M32"/>
  <c r="M37"/>
  <c r="M39"/>
  <c r="M40"/>
  <c r="M41"/>
  <c r="M44"/>
  <c r="M45"/>
  <c r="M51"/>
  <c r="E10"/>
  <c r="BR51"/>
  <c r="N48"/>
  <c r="BR41"/>
  <c r="M33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31"/>
  <c r="S32"/>
  <c r="S35"/>
  <c r="S36"/>
  <c r="S39"/>
  <c r="S40"/>
  <c r="S43"/>
  <c r="S44"/>
  <c r="S45"/>
  <c r="S49"/>
  <c r="E29"/>
  <c r="M48"/>
  <c r="BQ13"/>
  <c r="BQ15"/>
  <c r="BQ21"/>
  <c r="BQ35"/>
  <c r="BQ51"/>
  <c r="N24"/>
  <c r="BQ42"/>
  <c r="H40"/>
  <c r="H44"/>
  <c r="G11"/>
  <c r="G13"/>
  <c r="G15"/>
  <c r="G17"/>
  <c r="G19"/>
  <c r="G21"/>
  <c r="E50"/>
  <c r="E11"/>
  <c r="E12"/>
  <c r="E15"/>
  <c r="E20"/>
  <c r="BQ43"/>
  <c r="N38"/>
  <c r="E16"/>
  <c r="E51"/>
  <c r="E32"/>
  <c r="G23"/>
  <c r="G25"/>
  <c r="G27"/>
  <c r="G29"/>
  <c r="E17"/>
  <c r="E18"/>
  <c r="E19"/>
  <c r="E49"/>
  <c r="E44"/>
  <c r="G31"/>
  <c r="G33"/>
  <c r="G35"/>
  <c r="G37"/>
  <c r="N51"/>
  <c r="N32"/>
  <c r="N39"/>
  <c r="N46"/>
  <c r="M49"/>
  <c r="M16"/>
  <c r="M22"/>
  <c r="M26"/>
  <c r="M27"/>
  <c r="M29"/>
  <c r="M35"/>
  <c r="M43"/>
  <c r="BR42"/>
  <c r="BR43"/>
  <c r="BR40"/>
  <c r="N28"/>
  <c r="N30"/>
  <c r="N34"/>
  <c r="N36"/>
  <c r="N41"/>
  <c r="N42"/>
  <c r="N44"/>
  <c r="N47"/>
  <c r="N49"/>
  <c r="N50"/>
  <c r="M47"/>
  <c r="N45"/>
  <c r="N43"/>
  <c r="N40"/>
  <c r="N35"/>
  <c r="N37"/>
  <c r="N22"/>
  <c r="N26"/>
  <c r="G43"/>
  <c r="M17"/>
  <c r="M18"/>
  <c r="M28"/>
  <c r="M36"/>
  <c r="M25"/>
  <c r="M30"/>
  <c r="M34"/>
  <c r="M38"/>
  <c r="M42"/>
  <c r="M46"/>
  <c r="M50"/>
  <c r="BQ16"/>
  <c r="BQ31"/>
  <c r="BQ34"/>
  <c r="BQ38"/>
  <c r="BQ39"/>
  <c r="BQ46"/>
  <c r="BQ47"/>
  <c r="H48"/>
  <c r="BQ50"/>
  <c r="M14"/>
  <c r="M10"/>
  <c r="BR38"/>
  <c r="BR36"/>
  <c r="BR39"/>
  <c r="BR33"/>
  <c r="BR37"/>
  <c r="BR31"/>
  <c r="BR34"/>
  <c r="BR32"/>
  <c r="BR10"/>
  <c r="BR11"/>
  <c r="BR12"/>
  <c r="BR17"/>
  <c r="BR18"/>
  <c r="BR19"/>
  <c r="BR20"/>
  <c r="BR23"/>
  <c r="BR24"/>
  <c r="BR25"/>
  <c r="BR26"/>
  <c r="BR27"/>
  <c r="BR28"/>
  <c r="BR29"/>
  <c r="BR30"/>
  <c r="BR35"/>
  <c r="G47"/>
  <c r="G51"/>
  <c r="N13"/>
  <c r="BQ30"/>
  <c r="BQ26"/>
  <c r="BQ17"/>
  <c r="BQ28"/>
  <c r="BQ24"/>
  <c r="BQ19"/>
  <c r="BQ27"/>
  <c r="BQ25"/>
  <c r="BQ23"/>
  <c r="BQ20"/>
  <c r="BQ18"/>
  <c r="BQ12"/>
  <c r="BQ11"/>
  <c r="BR15"/>
  <c r="BR16"/>
  <c r="BR47"/>
  <c r="BR50"/>
  <c r="BR48"/>
  <c r="BR45"/>
  <c r="BR46"/>
  <c r="BR44"/>
  <c r="M12"/>
  <c r="N14"/>
  <c r="N21"/>
  <c r="N23"/>
  <c r="N25"/>
  <c r="N27"/>
  <c r="N29"/>
  <c r="N31"/>
  <c r="N33"/>
  <c r="G39"/>
  <c r="G41"/>
  <c r="G45"/>
  <c r="G49"/>
  <c r="BQ10"/>
  <c r="N15"/>
  <c r="N10"/>
  <c r="G10"/>
  <c r="N11"/>
  <c r="N12"/>
  <c r="BR13"/>
  <c r="BR14"/>
  <c r="N16"/>
  <c r="N17"/>
  <c r="N18"/>
  <c r="N19"/>
  <c r="N20"/>
  <c r="BR21"/>
  <c r="BR22"/>
  <c r="E28"/>
  <c r="E31"/>
  <c r="E33"/>
  <c r="E30"/>
  <c r="E24"/>
  <c r="E13"/>
  <c r="E25"/>
  <c r="E34"/>
  <c r="E37"/>
  <c r="E43"/>
  <c r="E45"/>
  <c r="E14"/>
  <c r="E21"/>
  <c r="E22"/>
  <c r="E23"/>
  <c r="E26"/>
  <c r="E27"/>
  <c r="E35"/>
  <c r="E36"/>
  <c r="E38"/>
  <c r="E39"/>
  <c r="E40"/>
  <c r="E41"/>
  <c r="E42"/>
  <c r="E46"/>
  <c r="E47"/>
  <c r="S50"/>
  <c r="S48"/>
  <c r="S46"/>
  <c r="F52" l="1"/>
  <c r="I48"/>
  <c r="H28"/>
  <c r="H12"/>
  <c r="H16"/>
  <c r="H50"/>
  <c r="H38"/>
  <c r="H30"/>
  <c r="H22"/>
  <c r="H14"/>
  <c r="H32"/>
  <c r="H24"/>
  <c r="H42"/>
  <c r="H46"/>
  <c r="H34"/>
  <c r="H26"/>
  <c r="H18"/>
  <c r="H36"/>
  <c r="H20"/>
  <c r="BQ52"/>
  <c r="N52"/>
  <c r="M52"/>
  <c r="E52"/>
  <c r="F56" s="1"/>
  <c r="F57" s="1"/>
  <c r="G52"/>
  <c r="I55" s="1"/>
  <c r="H49"/>
  <c r="H51"/>
  <c r="H10"/>
  <c r="H45"/>
  <c r="H39"/>
  <c r="H47"/>
  <c r="H43"/>
  <c r="H37"/>
  <c r="H33"/>
  <c r="H27"/>
  <c r="H23"/>
  <c r="H19"/>
  <c r="H15"/>
  <c r="H11"/>
  <c r="H41"/>
  <c r="H35"/>
  <c r="H31"/>
  <c r="H29"/>
  <c r="H25"/>
  <c r="H21"/>
  <c r="H17"/>
  <c r="H13"/>
  <c r="I28"/>
  <c r="I44"/>
  <c r="I20"/>
  <c r="I12"/>
  <c r="I50"/>
  <c r="I18"/>
  <c r="I32"/>
  <c r="I16"/>
  <c r="I17"/>
  <c r="I11"/>
  <c r="I15"/>
  <c r="I19"/>
  <c r="I51"/>
  <c r="I29"/>
  <c r="I46"/>
  <c r="I23"/>
  <c r="I38"/>
  <c r="I35"/>
  <c r="I26"/>
  <c r="I22"/>
  <c r="I14"/>
  <c r="I13"/>
  <c r="I31"/>
  <c r="I21"/>
  <c r="I25"/>
  <c r="I45"/>
  <c r="I49"/>
  <c r="I10"/>
  <c r="I24"/>
  <c r="I27"/>
  <c r="I36"/>
  <c r="I33"/>
  <c r="I41"/>
  <c r="I39"/>
  <c r="I47"/>
  <c r="I42"/>
  <c r="I40"/>
  <c r="I43"/>
  <c r="I34"/>
  <c r="I30"/>
  <c r="I37"/>
  <c r="H52" l="1"/>
  <c r="I52"/>
</calcChain>
</file>

<file path=xl/sharedStrings.xml><?xml version="1.0" encoding="utf-8"?>
<sst xmlns="http://schemas.openxmlformats.org/spreadsheetml/2006/main" count="262" uniqueCount="101">
  <si>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</si>
  <si>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</si>
  <si>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</si>
  <si>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</si>
  <si>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</si>
  <si>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</si>
  <si>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</si>
  <si>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</si>
  <si>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</si>
  <si>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</si>
  <si>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</si>
  <si>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</si>
  <si>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</si>
  <si>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</si>
  <si>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</si>
  <si>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</si>
  <si>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</si>
  <si>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</si>
  <si>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</si>
  <si>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</si>
  <si>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</si>
  <si>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</si>
  <si>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</si>
  <si>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</si>
  <si>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</si>
  <si>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</si>
  <si>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</si>
  <si>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</si>
  <si>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</si>
  <si>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</si>
  <si>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</si>
  <si>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</si>
  <si>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</si>
  <si>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</si>
  <si>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</si>
  <si>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</si>
  <si>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</si>
  <si>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</si>
  <si>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</si>
  <si>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</si>
  <si>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</si>
  <si>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</si>
  <si>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</si>
  <si>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</si>
  <si>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</si>
  <si>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</si>
  <si>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</si>
  <si>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>ք.Հրազդան</t>
  </si>
  <si>
    <t>ք.Ծաղկաձոր</t>
  </si>
  <si>
    <t>Ջրառատ</t>
  </si>
  <si>
    <t>Լեռնանիստ</t>
  </si>
  <si>
    <t>Մեղրաձոր</t>
  </si>
  <si>
    <t>Քաղսի</t>
  </si>
  <si>
    <t>Սոլակ</t>
  </si>
  <si>
    <t>ք.Չարենցավան</t>
  </si>
  <si>
    <t>ք.Աբովյան</t>
  </si>
  <si>
    <t>Ակունք</t>
  </si>
  <si>
    <t>Առինջ</t>
  </si>
  <si>
    <t>Արամուս</t>
  </si>
  <si>
    <t>Արզնի</t>
  </si>
  <si>
    <t>Բալահովիտ</t>
  </si>
  <si>
    <t>ք.Բյուրեղավան</t>
  </si>
  <si>
    <t>Գառնի</t>
  </si>
  <si>
    <t>Գեղարդ</t>
  </si>
  <si>
    <t>Գեղաշեն</t>
  </si>
  <si>
    <t>Գեղադիր</t>
  </si>
  <si>
    <t>Գողթ</t>
  </si>
  <si>
    <t>Կամարիս</t>
  </si>
  <si>
    <t>Կաթնաղբյուր</t>
  </si>
  <si>
    <t>Հացավան</t>
  </si>
  <si>
    <t>Մայակովսկի</t>
  </si>
  <si>
    <t>Ողջաբերդ</t>
  </si>
  <si>
    <t>Պտղնի</t>
  </si>
  <si>
    <t>Ջրվեժ</t>
  </si>
  <si>
    <t>Գետարգել</t>
  </si>
  <si>
    <t>Վերին Պտղնի</t>
  </si>
  <si>
    <t>ք.Եղվարդ</t>
  </si>
  <si>
    <t>Արգել</t>
  </si>
  <si>
    <t>Գետամեջ</t>
  </si>
  <si>
    <t>Թեղենիք</t>
  </si>
  <si>
    <t>Մրգաշեն</t>
  </si>
  <si>
    <t>Նոր Արտամետ</t>
  </si>
  <si>
    <t>Նոր Գեղի</t>
  </si>
  <si>
    <t>Նոր Երզնկա</t>
  </si>
  <si>
    <t>ք.Նոր Հաճըն</t>
  </si>
  <si>
    <t>Պռոշյան</t>
  </si>
  <si>
    <t>Քանաքեռավան</t>
  </si>
  <si>
    <t>Քասախ</t>
  </si>
  <si>
    <t>Քարաշամբ</t>
  </si>
  <si>
    <r>
      <t>որից` Սեփական եկամուտներ</t>
    </r>
    <r>
      <rPr>
        <sz val="11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</si>
  <si>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1"/>
        <rFont val="GHEA Grapalat"/>
        <family val="3"/>
      </rPr>
      <t>տող 1341</t>
    </r>
    <r>
      <rPr>
        <sz val="11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</si>
  <si>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1"/>
        <rFont val="GHEA Grapalat"/>
        <family val="3"/>
      </rPr>
      <t xml:space="preserve"> տող 1342</t>
    </r>
    <r>
      <rPr>
        <sz val="11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</si>
  <si>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1"/>
        <rFont val="GHEA Grapalat"/>
        <family val="3"/>
      </rPr>
      <t xml:space="preserve"> տող 1352</t>
    </r>
    <r>
      <rPr>
        <sz val="11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</si>
  <si>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1"/>
        <rFont val="GHEA Grapalat"/>
        <family val="3"/>
      </rPr>
      <t xml:space="preserve">տող 1220+1240     </t>
    </r>
    <r>
      <rPr>
        <sz val="11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</si>
  <si>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1"/>
        <rFont val="GHEA Grapalat"/>
        <family val="3"/>
      </rPr>
      <t xml:space="preserve"> տող 1260   </t>
    </r>
    <r>
      <rPr>
        <sz val="11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</si>
  <si>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1"/>
        <rFont val="GHEA Grapalat"/>
        <family val="3"/>
      </rPr>
      <t xml:space="preserve"> տող 1381+տող 1382</t>
    </r>
    <r>
      <rPr>
        <sz val="11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</si>
  <si>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1"/>
        <rFont val="GHEA Grapalat"/>
        <family val="3"/>
      </rPr>
      <t xml:space="preserve">տող 1391+1393   </t>
    </r>
    <r>
      <rPr>
        <sz val="11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</si>
  <si>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1"/>
        <rFont val="GHEA Grapalat"/>
        <family val="3"/>
      </rPr>
      <t>տող 1392</t>
    </r>
    <r>
      <rPr>
        <sz val="11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</si>
  <si>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փաստ 01.11.21թ.                                                                             </t>
  </si>
  <si>
    <t xml:space="preserve">փաստ 01.12.21թ.                                                                             </t>
  </si>
  <si>
    <r>
      <t xml:space="preserve"> ՀՀ  ԿՈՏԱՅՔԻ  ՄԱՐԶԻ  ՀԱՄԱՅՆՔՆԵՐԻ   ԿԱՏԱՐՈՂԱԿԱՆԻ   ՎԵՐԱԲԵՐՅԱԼ   2021թ. դեկտեմբերի «30» -ի դրությամբ </t>
    </r>
    <r>
      <rPr>
        <b/>
        <sz val="11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</si>
</sst>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1"/>
      <name val="GHEA Grapalat"/>
      <family val="3"/>
    </font>
    <font>
      <b/>
      <sz val="11"/>
      <name val="GHEA Grapalat"/>
      <family val="3"/>
    </font>
    <font>
      <sz val="11"/>
      <color rgb="FFFF0000"/>
      <name val="GHEA Grapalat"/>
      <family val="3"/>
    </font>
    <font>
      <b/>
      <sz val="11"/>
      <color rgb="FFFF0000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7">
    <xf numFmtId="0" fontId="0" fillId="0" borderId="0" xfId="0"/>
    <xf numFmtId="0" fontId="4" fillId="2" borderId="0" xfId="0" applyFont="1" applyFill="1" applyProtection="1">
      <protection locked="0"/>
    </xf>
    <xf numFmtId="0" fontId="4" fillId="7" borderId="0" xfId="0" applyFont="1" applyFill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4" fontId="4" fillId="0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1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8" xfId="0" applyNumberFormat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>
      <alignment horizontal="center" vertical="center" wrapText="1"/>
    </xf>
    <xf numFmtId="165" fontId="4" fillId="8" borderId="2" xfId="0" applyNumberFormat="1" applyFont="1" applyFill="1" applyBorder="1" applyAlignment="1" applyProtection="1">
      <alignment horizontal="center" vertical="center" wrapText="1"/>
    </xf>
    <xf numFmtId="165" fontId="4" fillId="7" borderId="2" xfId="0" applyNumberFormat="1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0" fontId="4" fillId="2" borderId="2" xfId="1" applyFont="1" applyFill="1" applyBorder="1"/>
    <xf numFmtId="0" fontId="5" fillId="7" borderId="2" xfId="0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165" fontId="4" fillId="2" borderId="0" xfId="0" applyNumberFormat="1" applyFont="1" applyFill="1" applyProtection="1">
      <protection locked="0"/>
    </xf>
    <xf numFmtId="165" fontId="4" fillId="7" borderId="0" xfId="0" applyNumberFormat="1" applyFont="1" applyFill="1" applyProtection="1">
      <protection locked="0"/>
    </xf>
    <xf numFmtId="165" fontId="4" fillId="2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1" fontId="6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7" borderId="8" xfId="0" applyNumberFormat="1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>
      <alignment horizontal="center" vertical="center"/>
    </xf>
    <xf numFmtId="165" fontId="6" fillId="8" borderId="2" xfId="0" applyNumberFormat="1" applyFont="1" applyFill="1" applyBorder="1" applyAlignment="1" applyProtection="1">
      <alignment horizontal="center" vertical="center" wrapText="1"/>
    </xf>
    <xf numFmtId="165" fontId="6" fillId="7" borderId="2" xfId="0" applyNumberFormat="1" applyFont="1" applyFill="1" applyBorder="1" applyAlignment="1" applyProtection="1">
      <alignment horizontal="center" vertical="center" wrapText="1"/>
    </xf>
    <xf numFmtId="165" fontId="6" fillId="2" borderId="2" xfId="0" applyNumberFormat="1" applyFont="1" applyFill="1" applyBorder="1" applyAlignment="1" applyProtection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 applyProtection="1">
      <alignment horizontal="center" vertical="center" wrapText="1"/>
      <protection locked="0"/>
    </xf>
    <xf numFmtId="164" fontId="7" fillId="2" borderId="0" xfId="0" applyNumberFormat="1" applyFont="1" applyFill="1" applyAlignment="1" applyProtection="1">
      <alignment horizontal="center" vertical="center" wrapText="1"/>
      <protection locked="0"/>
    </xf>
    <xf numFmtId="165" fontId="4" fillId="0" borderId="0" xfId="0" applyNumberFormat="1" applyFont="1" applyFill="1" applyProtection="1">
      <protection locked="0"/>
    </xf>
    <xf numFmtId="165" fontId="4" fillId="2" borderId="0" xfId="0" applyNumberFormat="1" applyFont="1" applyFill="1" applyBorder="1" applyAlignment="1" applyProtection="1">
      <alignment horizontal="left" wrapText="1"/>
      <protection locked="0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5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4" fontId="4" fillId="2" borderId="14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center" vertical="center" wrapText="1"/>
    </xf>
    <xf numFmtId="4" fontId="5" fillId="0" borderId="9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4" borderId="9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3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7" xfId="0" applyNumberFormat="1" applyFont="1" applyBorder="1" applyAlignment="1" applyProtection="1">
      <alignment horizontal="center" vertical="center" wrapText="1"/>
    </xf>
    <xf numFmtId="4" fontId="4" fillId="9" borderId="6" xfId="0" applyNumberFormat="1" applyFont="1" applyFill="1" applyBorder="1" applyAlignment="1" applyProtection="1">
      <alignment horizontal="center" vertical="center" wrapText="1"/>
    </xf>
    <xf numFmtId="4" fontId="4" fillId="9" borderId="10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4" borderId="6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7" xfId="0" applyNumberFormat="1" applyFont="1" applyFill="1" applyBorder="1" applyAlignment="1" applyProtection="1">
      <alignment horizontal="center" vertical="center" wrapText="1"/>
    </xf>
    <xf numFmtId="4" fontId="4" fillId="4" borderId="12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14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4" fillId="4" borderId="15" xfId="0" applyNumberFormat="1" applyFont="1" applyFill="1" applyBorder="1" applyAlignment="1" applyProtection="1">
      <alignment horizontal="center" vertical="center" wrapText="1"/>
    </xf>
    <xf numFmtId="4" fontId="4" fillId="5" borderId="9" xfId="0" applyNumberFormat="1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5" xfId="0" applyFont="1" applyFill="1" applyBorder="1" applyAlignment="1" applyProtection="1">
      <alignment horizontal="center" vertical="center" textRotation="90" wrapText="1"/>
    </xf>
    <xf numFmtId="4" fontId="5" fillId="4" borderId="6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12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5" fillId="4" borderId="15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12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13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5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57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" sqref="C2:N2"/>
    </sheetView>
  </sheetViews>
  <sheetFormatPr defaultColWidth="7.25" defaultRowHeight="16.5"/>
  <cols>
    <col min="1" max="1" width="4.375" style="1" customWidth="1"/>
    <col min="2" max="2" width="11.875" style="2" customWidth="1"/>
    <col min="3" max="3" width="13.125" style="1" customWidth="1"/>
    <col min="4" max="4" width="11.875" style="1" customWidth="1"/>
    <col min="5" max="5" width="13.75" style="1" customWidth="1"/>
    <col min="6" max="6" width="12.625" style="40" customWidth="1"/>
    <col min="7" max="7" width="15.5" style="1" customWidth="1"/>
    <col min="8" max="8" width="11.75" style="1" customWidth="1"/>
    <col min="9" max="9" width="9.5" style="1" hidden="1" customWidth="1"/>
    <col min="10" max="10" width="13.125" style="1" customWidth="1"/>
    <col min="11" max="11" width="12" style="1" customWidth="1"/>
    <col min="12" max="12" width="12.625" style="1" customWidth="1"/>
    <col min="13" max="13" width="12.875" style="1" customWidth="1"/>
    <col min="14" max="14" width="9.5" style="1" hidden="1" customWidth="1"/>
    <col min="15" max="15" width="11.75" style="1" customWidth="1"/>
    <col min="16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5" width="12.125" style="1" customWidth="1"/>
    <col min="26" max="26" width="11.375" style="1" customWidth="1"/>
    <col min="27" max="27" width="11.5" style="1" customWidth="1"/>
    <col min="28" max="28" width="10.25" style="1" customWidth="1"/>
    <col min="29" max="29" width="11.5" style="1" customWidth="1"/>
    <col min="30" max="31" width="11.625" style="1" customWidth="1"/>
    <col min="32" max="32" width="12.625" style="1" customWidth="1"/>
    <col min="33" max="34" width="10.875" style="1" customWidth="1"/>
    <col min="35" max="35" width="14.125" style="1" customWidth="1"/>
    <col min="36" max="36" width="10.375" style="1" customWidth="1"/>
    <col min="37" max="37" width="12.375" style="1" customWidth="1"/>
    <col min="38" max="38" width="11.375" style="1" customWidth="1"/>
    <col min="39" max="39" width="10.75" style="1" customWidth="1"/>
    <col min="40" max="41" width="10.375" style="1" customWidth="1"/>
    <col min="42" max="42" width="10" style="1" customWidth="1"/>
    <col min="43" max="43" width="10.75" style="1" customWidth="1"/>
    <col min="44" max="44" width="9.625" style="1" customWidth="1"/>
    <col min="45" max="45" width="8.25" style="1" customWidth="1"/>
    <col min="46" max="46" width="9.6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2.125" style="1" customWidth="1"/>
    <col min="53" max="53" width="13.5" style="1" customWidth="1"/>
    <col min="54" max="54" width="9.875" style="1" customWidth="1"/>
    <col min="55" max="56" width="8.25" style="1" customWidth="1"/>
    <col min="57" max="57" width="14.375" style="1" customWidth="1"/>
    <col min="58" max="58" width="14.125" style="1" customWidth="1"/>
    <col min="59" max="59" width="10.875" style="1" customWidth="1"/>
    <col min="60" max="61" width="8" style="1" customWidth="1"/>
    <col min="62" max="62" width="8.75" style="1" customWidth="1"/>
    <col min="63" max="64" width="8.125" style="1" customWidth="1"/>
    <col min="65" max="65" width="8.25" style="1" customWidth="1"/>
    <col min="66" max="70" width="10.75" style="1" customWidth="1"/>
    <col min="71" max="71" width="13.125" style="1" customWidth="1"/>
    <col min="72" max="72" width="10.75" style="1" customWidth="1"/>
    <col min="73" max="73" width="10.5" style="1" customWidth="1"/>
    <col min="74" max="74" width="11.375" style="1" customWidth="1"/>
    <col min="75" max="75" width="10.875" style="1" customWidth="1"/>
    <col min="76" max="76" width="11.625" style="1" customWidth="1"/>
    <col min="77" max="77" width="8.25" style="1" customWidth="1"/>
    <col min="78" max="78" width="9.625" style="1" customWidth="1"/>
    <col min="79" max="79" width="8.875" style="1" customWidth="1"/>
    <col min="80" max="80" width="13.5" style="1" customWidth="1"/>
    <col min="81" max="81" width="11.375" style="1" customWidth="1"/>
    <col min="82" max="82" width="10.125" style="1" customWidth="1"/>
    <col min="83" max="84" width="8.125" style="1" customWidth="1"/>
    <col min="85" max="85" width="7.875" style="1" customWidth="1"/>
    <col min="86" max="87" width="9.875" style="1" customWidth="1"/>
    <col min="88" max="88" width="11.25" style="1" customWidth="1"/>
    <col min="89" max="89" width="9.375" style="1" customWidth="1"/>
    <col min="90" max="90" width="12.25" style="1" customWidth="1"/>
    <col min="91" max="91" width="11.25" style="1" customWidth="1"/>
    <col min="92" max="92" width="14.75" style="1" customWidth="1"/>
    <col min="93" max="93" width="11.75" style="1" customWidth="1"/>
    <col min="94" max="94" width="11.625" style="1" customWidth="1"/>
    <col min="95" max="96" width="11" style="1" customWidth="1"/>
    <col min="97" max="97" width="11.75" style="1" customWidth="1"/>
    <col min="98" max="98" width="12.375" style="1" customWidth="1"/>
    <col min="99" max="99" width="13.75" style="1" customWidth="1"/>
    <col min="100" max="100" width="10.5" style="1" customWidth="1"/>
    <col min="101" max="101" width="12.5" style="1" customWidth="1"/>
    <col min="102" max="102" width="9.75" style="1" customWidth="1"/>
    <col min="103" max="103" width="10.5" style="1" customWidth="1"/>
    <col min="104" max="104" width="9.125" style="1" customWidth="1"/>
    <col min="105" max="105" width="10.125" style="1" customWidth="1"/>
    <col min="106" max="106" width="9.5" style="1" customWidth="1"/>
    <col min="107" max="107" width="13.875" style="1" customWidth="1"/>
    <col min="108" max="108" width="12.5" style="1" customWidth="1"/>
    <col min="109" max="109" width="10.375" style="1" customWidth="1"/>
    <col min="110" max="110" width="9.875" style="1" customWidth="1"/>
    <col min="111" max="112" width="13.125" style="1" customWidth="1"/>
    <col min="113" max="113" width="14.25" style="1" customWidth="1"/>
    <col min="114" max="115" width="8.375" style="1" customWidth="1"/>
    <col min="116" max="116" width="8.875" style="1" customWidth="1"/>
    <col min="117" max="117" width="12.875" style="1" customWidth="1"/>
    <col min="118" max="118" width="12.125" style="1" customWidth="1"/>
    <col min="119" max="119" width="12" style="1" customWidth="1"/>
    <col min="120" max="121" width="8" style="1" customWidth="1"/>
    <col min="122" max="122" width="8.875" style="1" customWidth="1"/>
    <col min="123" max="124" width="8.625" style="1" customWidth="1"/>
    <col min="125" max="125" width="9.25" style="1" customWidth="1"/>
    <col min="126" max="126" width="9.125" style="1" customWidth="1"/>
    <col min="127" max="127" width="10.625" style="1" customWidth="1"/>
    <col min="128" max="128" width="8.75" style="1" customWidth="1"/>
    <col min="129" max="130" width="11.875" style="1" customWidth="1"/>
    <col min="131" max="131" width="10" style="1" customWidth="1"/>
    <col min="132" max="132" width="9.5" style="1" customWidth="1"/>
    <col min="133" max="133" width="12.125" style="1" customWidth="1"/>
    <col min="134" max="134" width="11.875" style="1" customWidth="1"/>
    <col min="135" max="135" width="12.75" style="1" customWidth="1"/>
    <col min="136" max="136" width="7.25" style="1"/>
    <col min="137" max="137" width="10.125" style="1" customWidth="1"/>
    <col min="138" max="16384" width="7.25" style="1"/>
  </cols>
  <sheetData>
    <row r="1" spans="1:135" ht="27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35" ht="34.5" customHeight="1">
      <c r="C2" s="100" t="s">
        <v>100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Q2" s="6"/>
      <c r="R2" s="6"/>
      <c r="T2" s="101"/>
      <c r="U2" s="101"/>
      <c r="V2" s="101"/>
      <c r="W2" s="7"/>
      <c r="X2" s="7"/>
      <c r="AA2" s="8"/>
      <c r="AB2" s="7"/>
      <c r="AC2" s="7"/>
      <c r="AD2" s="7"/>
      <c r="AE2" s="7"/>
      <c r="AF2" s="8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5" ht="18" customHeight="1">
      <c r="C3" s="9"/>
      <c r="D3" s="9"/>
      <c r="E3" s="9"/>
      <c r="F3" s="10"/>
      <c r="G3" s="9"/>
      <c r="H3" s="9"/>
      <c r="I3" s="9"/>
      <c r="J3" s="9"/>
      <c r="K3" s="9"/>
      <c r="L3" s="100" t="s">
        <v>11</v>
      </c>
      <c r="M3" s="100"/>
      <c r="N3" s="100"/>
      <c r="O3" s="100"/>
      <c r="P3" s="9"/>
      <c r="Q3" s="6"/>
      <c r="R3" s="6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11" customFormat="1" ht="18" customHeight="1">
      <c r="A4" s="133" t="s">
        <v>6</v>
      </c>
      <c r="B4" s="133" t="s">
        <v>10</v>
      </c>
      <c r="C4" s="136" t="s">
        <v>4</v>
      </c>
      <c r="D4" s="136" t="s">
        <v>5</v>
      </c>
      <c r="E4" s="139" t="s">
        <v>12</v>
      </c>
      <c r="F4" s="140"/>
      <c r="G4" s="140"/>
      <c r="H4" s="140"/>
      <c r="I4" s="141"/>
      <c r="J4" s="148" t="s">
        <v>89</v>
      </c>
      <c r="K4" s="149"/>
      <c r="L4" s="149"/>
      <c r="M4" s="149"/>
      <c r="N4" s="150"/>
      <c r="O4" s="118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20"/>
      <c r="DF4" s="122" t="s">
        <v>13</v>
      </c>
      <c r="DG4" s="123" t="s">
        <v>14</v>
      </c>
      <c r="DH4" s="124"/>
      <c r="DI4" s="125"/>
      <c r="DJ4" s="132" t="s">
        <v>3</v>
      </c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22" t="s">
        <v>15</v>
      </c>
      <c r="EC4" s="102" t="s">
        <v>16</v>
      </c>
      <c r="ED4" s="103"/>
      <c r="EE4" s="104"/>
    </row>
    <row r="5" spans="1:135" s="11" customFormat="1" ht="15" customHeight="1">
      <c r="A5" s="134"/>
      <c r="B5" s="134"/>
      <c r="C5" s="137"/>
      <c r="D5" s="137"/>
      <c r="E5" s="142"/>
      <c r="F5" s="143"/>
      <c r="G5" s="143"/>
      <c r="H5" s="143"/>
      <c r="I5" s="144"/>
      <c r="J5" s="151"/>
      <c r="K5" s="152"/>
      <c r="L5" s="152"/>
      <c r="M5" s="152"/>
      <c r="N5" s="153"/>
      <c r="O5" s="111" t="s">
        <v>7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3"/>
      <c r="AV5" s="114" t="s">
        <v>2</v>
      </c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66" t="s">
        <v>8</v>
      </c>
      <c r="BL5" s="67"/>
      <c r="BM5" s="67"/>
      <c r="BN5" s="115" t="s">
        <v>17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7"/>
      <c r="CE5" s="90" t="s">
        <v>0</v>
      </c>
      <c r="CF5" s="88"/>
      <c r="CG5" s="88"/>
      <c r="CH5" s="88"/>
      <c r="CI5" s="88"/>
      <c r="CJ5" s="88"/>
      <c r="CK5" s="88"/>
      <c r="CL5" s="88"/>
      <c r="CM5" s="121"/>
      <c r="CN5" s="115" t="s">
        <v>1</v>
      </c>
      <c r="CO5" s="116"/>
      <c r="CP5" s="116"/>
      <c r="CQ5" s="116"/>
      <c r="CR5" s="116"/>
      <c r="CS5" s="116"/>
      <c r="CT5" s="116"/>
      <c r="CU5" s="116"/>
      <c r="CV5" s="116"/>
      <c r="CW5" s="114" t="s">
        <v>18</v>
      </c>
      <c r="CX5" s="114"/>
      <c r="CY5" s="114"/>
      <c r="CZ5" s="66" t="s">
        <v>19</v>
      </c>
      <c r="DA5" s="67"/>
      <c r="DB5" s="68"/>
      <c r="DC5" s="66" t="s">
        <v>20</v>
      </c>
      <c r="DD5" s="67"/>
      <c r="DE5" s="68"/>
      <c r="DF5" s="122"/>
      <c r="DG5" s="126"/>
      <c r="DH5" s="127"/>
      <c r="DI5" s="128"/>
      <c r="DJ5" s="74"/>
      <c r="DK5" s="74"/>
      <c r="DL5" s="75"/>
      <c r="DM5" s="75"/>
      <c r="DN5" s="75"/>
      <c r="DO5" s="75"/>
      <c r="DP5" s="66" t="s">
        <v>21</v>
      </c>
      <c r="DQ5" s="67"/>
      <c r="DR5" s="68"/>
      <c r="DS5" s="72"/>
      <c r="DT5" s="73"/>
      <c r="DU5" s="73"/>
      <c r="DV5" s="73"/>
      <c r="DW5" s="73"/>
      <c r="DX5" s="73"/>
      <c r="DY5" s="73"/>
      <c r="DZ5" s="73"/>
      <c r="EA5" s="73"/>
      <c r="EB5" s="122"/>
      <c r="EC5" s="105"/>
      <c r="ED5" s="106"/>
      <c r="EE5" s="107"/>
    </row>
    <row r="6" spans="1:135" s="11" customFormat="1" ht="119.25" customHeight="1">
      <c r="A6" s="134"/>
      <c r="B6" s="134"/>
      <c r="C6" s="137"/>
      <c r="D6" s="137"/>
      <c r="E6" s="145"/>
      <c r="F6" s="146"/>
      <c r="G6" s="146"/>
      <c r="H6" s="146"/>
      <c r="I6" s="147"/>
      <c r="J6" s="154"/>
      <c r="K6" s="155"/>
      <c r="L6" s="155"/>
      <c r="M6" s="155"/>
      <c r="N6" s="156"/>
      <c r="O6" s="96" t="s">
        <v>22</v>
      </c>
      <c r="P6" s="97"/>
      <c r="Q6" s="97"/>
      <c r="R6" s="97"/>
      <c r="S6" s="98"/>
      <c r="T6" s="76" t="s">
        <v>23</v>
      </c>
      <c r="U6" s="77"/>
      <c r="V6" s="77"/>
      <c r="W6" s="77"/>
      <c r="X6" s="78"/>
      <c r="Y6" s="76" t="s">
        <v>24</v>
      </c>
      <c r="Z6" s="77"/>
      <c r="AA6" s="77"/>
      <c r="AB6" s="77"/>
      <c r="AC6" s="78"/>
      <c r="AD6" s="76" t="s">
        <v>25</v>
      </c>
      <c r="AE6" s="77"/>
      <c r="AF6" s="77"/>
      <c r="AG6" s="77"/>
      <c r="AH6" s="78"/>
      <c r="AI6" s="76" t="s">
        <v>26</v>
      </c>
      <c r="AJ6" s="77"/>
      <c r="AK6" s="77"/>
      <c r="AL6" s="77"/>
      <c r="AM6" s="78"/>
      <c r="AN6" s="76" t="s">
        <v>27</v>
      </c>
      <c r="AO6" s="77"/>
      <c r="AP6" s="77"/>
      <c r="AQ6" s="77"/>
      <c r="AR6" s="78"/>
      <c r="AS6" s="79" t="s">
        <v>28</v>
      </c>
      <c r="AT6" s="79"/>
      <c r="AU6" s="79"/>
      <c r="AV6" s="80" t="s">
        <v>29</v>
      </c>
      <c r="AW6" s="81"/>
      <c r="AX6" s="81"/>
      <c r="AY6" s="80" t="s">
        <v>30</v>
      </c>
      <c r="AZ6" s="81"/>
      <c r="BA6" s="82"/>
      <c r="BB6" s="83" t="s">
        <v>31</v>
      </c>
      <c r="BC6" s="84"/>
      <c r="BD6" s="85"/>
      <c r="BE6" s="83" t="s">
        <v>32</v>
      </c>
      <c r="BF6" s="84"/>
      <c r="BG6" s="84"/>
      <c r="BH6" s="91" t="s">
        <v>33</v>
      </c>
      <c r="BI6" s="92"/>
      <c r="BJ6" s="92"/>
      <c r="BK6" s="69"/>
      <c r="BL6" s="70"/>
      <c r="BM6" s="70"/>
      <c r="BN6" s="93" t="s">
        <v>34</v>
      </c>
      <c r="BO6" s="94"/>
      <c r="BP6" s="94"/>
      <c r="BQ6" s="94"/>
      <c r="BR6" s="95"/>
      <c r="BS6" s="89" t="s">
        <v>35</v>
      </c>
      <c r="BT6" s="89"/>
      <c r="BU6" s="89"/>
      <c r="BV6" s="89" t="s">
        <v>36</v>
      </c>
      <c r="BW6" s="89"/>
      <c r="BX6" s="89"/>
      <c r="BY6" s="89" t="s">
        <v>37</v>
      </c>
      <c r="BZ6" s="89"/>
      <c r="CA6" s="89"/>
      <c r="CB6" s="89" t="s">
        <v>38</v>
      </c>
      <c r="CC6" s="89"/>
      <c r="CD6" s="89"/>
      <c r="CE6" s="89" t="s">
        <v>90</v>
      </c>
      <c r="CF6" s="89"/>
      <c r="CG6" s="89"/>
      <c r="CH6" s="90" t="s">
        <v>91</v>
      </c>
      <c r="CI6" s="88"/>
      <c r="CJ6" s="88"/>
      <c r="CK6" s="89" t="s">
        <v>39</v>
      </c>
      <c r="CL6" s="89"/>
      <c r="CM6" s="89"/>
      <c r="CN6" s="86" t="s">
        <v>40</v>
      </c>
      <c r="CO6" s="87"/>
      <c r="CP6" s="88"/>
      <c r="CQ6" s="89" t="s">
        <v>41</v>
      </c>
      <c r="CR6" s="89"/>
      <c r="CS6" s="89"/>
      <c r="CT6" s="90" t="s">
        <v>92</v>
      </c>
      <c r="CU6" s="88"/>
      <c r="CV6" s="88"/>
      <c r="CW6" s="114"/>
      <c r="CX6" s="114"/>
      <c r="CY6" s="114"/>
      <c r="CZ6" s="69"/>
      <c r="DA6" s="70"/>
      <c r="DB6" s="71"/>
      <c r="DC6" s="69"/>
      <c r="DD6" s="70"/>
      <c r="DE6" s="71"/>
      <c r="DF6" s="122"/>
      <c r="DG6" s="129"/>
      <c r="DH6" s="130"/>
      <c r="DI6" s="131"/>
      <c r="DJ6" s="66" t="s">
        <v>93</v>
      </c>
      <c r="DK6" s="67"/>
      <c r="DL6" s="68"/>
      <c r="DM6" s="66" t="s">
        <v>94</v>
      </c>
      <c r="DN6" s="67"/>
      <c r="DO6" s="68"/>
      <c r="DP6" s="69"/>
      <c r="DQ6" s="70"/>
      <c r="DR6" s="71"/>
      <c r="DS6" s="66" t="s">
        <v>95</v>
      </c>
      <c r="DT6" s="67"/>
      <c r="DU6" s="68"/>
      <c r="DV6" s="66" t="s">
        <v>96</v>
      </c>
      <c r="DW6" s="67"/>
      <c r="DX6" s="68"/>
      <c r="DY6" s="64" t="s">
        <v>97</v>
      </c>
      <c r="DZ6" s="65"/>
      <c r="EA6" s="65"/>
      <c r="EB6" s="122"/>
      <c r="EC6" s="108"/>
      <c r="ED6" s="109"/>
      <c r="EE6" s="110"/>
    </row>
    <row r="7" spans="1:135" s="12" customFormat="1" ht="36" customHeight="1">
      <c r="A7" s="134"/>
      <c r="B7" s="134"/>
      <c r="C7" s="137"/>
      <c r="D7" s="137"/>
      <c r="E7" s="55" t="s">
        <v>42</v>
      </c>
      <c r="F7" s="60" t="s">
        <v>46</v>
      </c>
      <c r="G7" s="61"/>
      <c r="H7" s="61"/>
      <c r="I7" s="62"/>
      <c r="J7" s="55" t="s">
        <v>42</v>
      </c>
      <c r="K7" s="60" t="s">
        <v>46</v>
      </c>
      <c r="L7" s="61"/>
      <c r="M7" s="61"/>
      <c r="N7" s="62"/>
      <c r="O7" s="55" t="s">
        <v>42</v>
      </c>
      <c r="P7" s="60" t="s">
        <v>46</v>
      </c>
      <c r="Q7" s="61"/>
      <c r="R7" s="61"/>
      <c r="S7" s="62"/>
      <c r="T7" s="55" t="s">
        <v>42</v>
      </c>
      <c r="U7" s="60" t="s">
        <v>46</v>
      </c>
      <c r="V7" s="61"/>
      <c r="W7" s="61"/>
      <c r="X7" s="62"/>
      <c r="Y7" s="55" t="s">
        <v>42</v>
      </c>
      <c r="Z7" s="60" t="s">
        <v>46</v>
      </c>
      <c r="AA7" s="61"/>
      <c r="AB7" s="61"/>
      <c r="AC7" s="62"/>
      <c r="AD7" s="55" t="s">
        <v>42</v>
      </c>
      <c r="AE7" s="60" t="s">
        <v>46</v>
      </c>
      <c r="AF7" s="61"/>
      <c r="AG7" s="61"/>
      <c r="AH7" s="62"/>
      <c r="AI7" s="55" t="s">
        <v>42</v>
      </c>
      <c r="AJ7" s="60" t="s">
        <v>46</v>
      </c>
      <c r="AK7" s="61"/>
      <c r="AL7" s="61"/>
      <c r="AM7" s="62"/>
      <c r="AN7" s="55" t="s">
        <v>42</v>
      </c>
      <c r="AO7" s="60" t="s">
        <v>46</v>
      </c>
      <c r="AP7" s="61"/>
      <c r="AQ7" s="61"/>
      <c r="AR7" s="62"/>
      <c r="AS7" s="55" t="s">
        <v>42</v>
      </c>
      <c r="AT7" s="58" t="s">
        <v>46</v>
      </c>
      <c r="AU7" s="59"/>
      <c r="AV7" s="55" t="s">
        <v>42</v>
      </c>
      <c r="AW7" s="58" t="s">
        <v>46</v>
      </c>
      <c r="AX7" s="59"/>
      <c r="AY7" s="55" t="s">
        <v>42</v>
      </c>
      <c r="AZ7" s="58" t="s">
        <v>46</v>
      </c>
      <c r="BA7" s="59"/>
      <c r="BB7" s="55" t="s">
        <v>42</v>
      </c>
      <c r="BC7" s="58" t="s">
        <v>46</v>
      </c>
      <c r="BD7" s="59"/>
      <c r="BE7" s="55" t="s">
        <v>42</v>
      </c>
      <c r="BF7" s="58" t="s">
        <v>46</v>
      </c>
      <c r="BG7" s="59"/>
      <c r="BH7" s="55" t="s">
        <v>42</v>
      </c>
      <c r="BI7" s="58" t="s">
        <v>46</v>
      </c>
      <c r="BJ7" s="59"/>
      <c r="BK7" s="55" t="s">
        <v>42</v>
      </c>
      <c r="BL7" s="58" t="s">
        <v>46</v>
      </c>
      <c r="BM7" s="59"/>
      <c r="BN7" s="55" t="s">
        <v>42</v>
      </c>
      <c r="BO7" s="58" t="s">
        <v>46</v>
      </c>
      <c r="BP7" s="63"/>
      <c r="BQ7" s="63"/>
      <c r="BR7" s="59"/>
      <c r="BS7" s="55" t="s">
        <v>42</v>
      </c>
      <c r="BT7" s="58" t="s">
        <v>46</v>
      </c>
      <c r="BU7" s="59"/>
      <c r="BV7" s="55" t="s">
        <v>42</v>
      </c>
      <c r="BW7" s="58" t="s">
        <v>46</v>
      </c>
      <c r="BX7" s="59"/>
      <c r="BY7" s="55" t="s">
        <v>42</v>
      </c>
      <c r="BZ7" s="58" t="s">
        <v>46</v>
      </c>
      <c r="CA7" s="59"/>
      <c r="CB7" s="55" t="s">
        <v>42</v>
      </c>
      <c r="CC7" s="58" t="s">
        <v>46</v>
      </c>
      <c r="CD7" s="59"/>
      <c r="CE7" s="55" t="s">
        <v>42</v>
      </c>
      <c r="CF7" s="58" t="s">
        <v>46</v>
      </c>
      <c r="CG7" s="59"/>
      <c r="CH7" s="55" t="s">
        <v>42</v>
      </c>
      <c r="CI7" s="58" t="s">
        <v>46</v>
      </c>
      <c r="CJ7" s="59"/>
      <c r="CK7" s="55" t="s">
        <v>42</v>
      </c>
      <c r="CL7" s="58" t="s">
        <v>46</v>
      </c>
      <c r="CM7" s="59"/>
      <c r="CN7" s="55" t="s">
        <v>42</v>
      </c>
      <c r="CO7" s="58" t="s">
        <v>46</v>
      </c>
      <c r="CP7" s="59"/>
      <c r="CQ7" s="55" t="s">
        <v>42</v>
      </c>
      <c r="CR7" s="58" t="s">
        <v>46</v>
      </c>
      <c r="CS7" s="59"/>
      <c r="CT7" s="55" t="s">
        <v>42</v>
      </c>
      <c r="CU7" s="58" t="s">
        <v>46</v>
      </c>
      <c r="CV7" s="59"/>
      <c r="CW7" s="55" t="s">
        <v>42</v>
      </c>
      <c r="CX7" s="58" t="s">
        <v>46</v>
      </c>
      <c r="CY7" s="59"/>
      <c r="CZ7" s="55" t="s">
        <v>42</v>
      </c>
      <c r="DA7" s="58" t="s">
        <v>46</v>
      </c>
      <c r="DB7" s="59"/>
      <c r="DC7" s="55" t="s">
        <v>42</v>
      </c>
      <c r="DD7" s="58" t="s">
        <v>46</v>
      </c>
      <c r="DE7" s="59"/>
      <c r="DF7" s="57" t="s">
        <v>9</v>
      </c>
      <c r="DG7" s="55" t="s">
        <v>42</v>
      </c>
      <c r="DH7" s="58" t="s">
        <v>46</v>
      </c>
      <c r="DI7" s="59"/>
      <c r="DJ7" s="55" t="s">
        <v>42</v>
      </c>
      <c r="DK7" s="58" t="s">
        <v>46</v>
      </c>
      <c r="DL7" s="59"/>
      <c r="DM7" s="55" t="s">
        <v>42</v>
      </c>
      <c r="DN7" s="58" t="s">
        <v>46</v>
      </c>
      <c r="DO7" s="59"/>
      <c r="DP7" s="55" t="s">
        <v>42</v>
      </c>
      <c r="DQ7" s="58" t="s">
        <v>46</v>
      </c>
      <c r="DR7" s="59"/>
      <c r="DS7" s="55" t="s">
        <v>42</v>
      </c>
      <c r="DT7" s="58" t="s">
        <v>46</v>
      </c>
      <c r="DU7" s="59"/>
      <c r="DV7" s="55" t="s">
        <v>42</v>
      </c>
      <c r="DW7" s="58" t="s">
        <v>46</v>
      </c>
      <c r="DX7" s="59"/>
      <c r="DY7" s="55" t="s">
        <v>42</v>
      </c>
      <c r="DZ7" s="58" t="s">
        <v>46</v>
      </c>
      <c r="EA7" s="59"/>
      <c r="EB7" s="122" t="s">
        <v>9</v>
      </c>
      <c r="EC7" s="55" t="s">
        <v>42</v>
      </c>
      <c r="ED7" s="58" t="s">
        <v>46</v>
      </c>
      <c r="EE7" s="59"/>
    </row>
    <row r="8" spans="1:135" s="12" customFormat="1" ht="101.25" customHeight="1">
      <c r="A8" s="135"/>
      <c r="B8" s="135"/>
      <c r="C8" s="138"/>
      <c r="D8" s="138"/>
      <c r="E8" s="56"/>
      <c r="F8" s="13" t="s">
        <v>42</v>
      </c>
      <c r="G8" s="14" t="s">
        <v>99</v>
      </c>
      <c r="H8" s="14" t="s">
        <v>45</v>
      </c>
      <c r="I8" s="14" t="s">
        <v>44</v>
      </c>
      <c r="J8" s="56"/>
      <c r="K8" s="13" t="s">
        <v>42</v>
      </c>
      <c r="L8" s="14" t="s">
        <v>99</v>
      </c>
      <c r="M8" s="14" t="s">
        <v>45</v>
      </c>
      <c r="N8" s="14" t="s">
        <v>44</v>
      </c>
      <c r="O8" s="56"/>
      <c r="P8" s="13" t="s">
        <v>42</v>
      </c>
      <c r="Q8" s="14" t="s">
        <v>99</v>
      </c>
      <c r="R8" s="14" t="s">
        <v>45</v>
      </c>
      <c r="S8" s="14" t="s">
        <v>44</v>
      </c>
      <c r="T8" s="56"/>
      <c r="U8" s="13" t="s">
        <v>42</v>
      </c>
      <c r="V8" s="14" t="s">
        <v>99</v>
      </c>
      <c r="W8" s="14" t="s">
        <v>45</v>
      </c>
      <c r="X8" s="14" t="s">
        <v>44</v>
      </c>
      <c r="Y8" s="56"/>
      <c r="Z8" s="13" t="s">
        <v>42</v>
      </c>
      <c r="AA8" s="14" t="s">
        <v>99</v>
      </c>
      <c r="AB8" s="14" t="s">
        <v>45</v>
      </c>
      <c r="AC8" s="14" t="s">
        <v>44</v>
      </c>
      <c r="AD8" s="56"/>
      <c r="AE8" s="13" t="s">
        <v>42</v>
      </c>
      <c r="AF8" s="14" t="s">
        <v>99</v>
      </c>
      <c r="AG8" s="14" t="s">
        <v>45</v>
      </c>
      <c r="AH8" s="14" t="s">
        <v>44</v>
      </c>
      <c r="AI8" s="56"/>
      <c r="AJ8" s="13" t="s">
        <v>42</v>
      </c>
      <c r="AK8" s="14" t="s">
        <v>99</v>
      </c>
      <c r="AL8" s="14" t="s">
        <v>45</v>
      </c>
      <c r="AM8" s="14" t="s">
        <v>44</v>
      </c>
      <c r="AN8" s="56"/>
      <c r="AO8" s="13" t="s">
        <v>42</v>
      </c>
      <c r="AP8" s="14" t="s">
        <v>99</v>
      </c>
      <c r="AQ8" s="14" t="s">
        <v>45</v>
      </c>
      <c r="AR8" s="14" t="s">
        <v>44</v>
      </c>
      <c r="AS8" s="56"/>
      <c r="AT8" s="13" t="s">
        <v>42</v>
      </c>
      <c r="AU8" s="14" t="s">
        <v>99</v>
      </c>
      <c r="AV8" s="56"/>
      <c r="AW8" s="13" t="s">
        <v>42</v>
      </c>
      <c r="AX8" s="14" t="s">
        <v>99</v>
      </c>
      <c r="AY8" s="56"/>
      <c r="AZ8" s="13" t="s">
        <v>42</v>
      </c>
      <c r="BA8" s="14" t="s">
        <v>99</v>
      </c>
      <c r="BB8" s="56"/>
      <c r="BC8" s="13" t="s">
        <v>42</v>
      </c>
      <c r="BD8" s="14" t="s">
        <v>99</v>
      </c>
      <c r="BE8" s="56"/>
      <c r="BF8" s="13" t="s">
        <v>42</v>
      </c>
      <c r="BG8" s="14" t="s">
        <v>99</v>
      </c>
      <c r="BH8" s="56"/>
      <c r="BI8" s="13" t="s">
        <v>42</v>
      </c>
      <c r="BJ8" s="14" t="s">
        <v>99</v>
      </c>
      <c r="BK8" s="56"/>
      <c r="BL8" s="13" t="s">
        <v>42</v>
      </c>
      <c r="BM8" s="14" t="s">
        <v>99</v>
      </c>
      <c r="BN8" s="56"/>
      <c r="BO8" s="13" t="s">
        <v>42</v>
      </c>
      <c r="BP8" s="14" t="s">
        <v>99</v>
      </c>
      <c r="BQ8" s="14" t="s">
        <v>45</v>
      </c>
      <c r="BR8" s="14" t="s">
        <v>44</v>
      </c>
      <c r="BS8" s="56"/>
      <c r="BT8" s="13" t="s">
        <v>42</v>
      </c>
      <c r="BU8" s="14" t="s">
        <v>99</v>
      </c>
      <c r="BV8" s="56"/>
      <c r="BW8" s="13" t="s">
        <v>42</v>
      </c>
      <c r="BX8" s="14" t="s">
        <v>99</v>
      </c>
      <c r="BY8" s="56"/>
      <c r="BZ8" s="13" t="s">
        <v>42</v>
      </c>
      <c r="CA8" s="14" t="s">
        <v>99</v>
      </c>
      <c r="CB8" s="56"/>
      <c r="CC8" s="13" t="s">
        <v>42</v>
      </c>
      <c r="CD8" s="14" t="s">
        <v>99</v>
      </c>
      <c r="CE8" s="56"/>
      <c r="CF8" s="13" t="s">
        <v>42</v>
      </c>
      <c r="CG8" s="14" t="s">
        <v>99</v>
      </c>
      <c r="CH8" s="56"/>
      <c r="CI8" s="13" t="s">
        <v>42</v>
      </c>
      <c r="CJ8" s="14" t="s">
        <v>99</v>
      </c>
      <c r="CK8" s="56"/>
      <c r="CL8" s="13" t="s">
        <v>42</v>
      </c>
      <c r="CM8" s="14" t="s">
        <v>99</v>
      </c>
      <c r="CN8" s="56"/>
      <c r="CO8" s="13" t="s">
        <v>42</v>
      </c>
      <c r="CP8" s="14" t="s">
        <v>99</v>
      </c>
      <c r="CQ8" s="56"/>
      <c r="CR8" s="13" t="s">
        <v>42</v>
      </c>
      <c r="CS8" s="14" t="s">
        <v>99</v>
      </c>
      <c r="CT8" s="56"/>
      <c r="CU8" s="13" t="s">
        <v>42</v>
      </c>
      <c r="CV8" s="14" t="s">
        <v>99</v>
      </c>
      <c r="CW8" s="56"/>
      <c r="CX8" s="13" t="s">
        <v>42</v>
      </c>
      <c r="CY8" s="14" t="s">
        <v>99</v>
      </c>
      <c r="CZ8" s="56"/>
      <c r="DA8" s="13" t="s">
        <v>42</v>
      </c>
      <c r="DB8" s="14" t="s">
        <v>99</v>
      </c>
      <c r="DC8" s="56"/>
      <c r="DD8" s="13" t="s">
        <v>42</v>
      </c>
      <c r="DE8" s="14" t="s">
        <v>99</v>
      </c>
      <c r="DF8" s="57"/>
      <c r="DG8" s="56"/>
      <c r="DH8" s="13" t="s">
        <v>42</v>
      </c>
      <c r="DI8" s="14" t="s">
        <v>99</v>
      </c>
      <c r="DJ8" s="56"/>
      <c r="DK8" s="13" t="s">
        <v>42</v>
      </c>
      <c r="DL8" s="14" t="s">
        <v>99</v>
      </c>
      <c r="DM8" s="56"/>
      <c r="DN8" s="13" t="s">
        <v>42</v>
      </c>
      <c r="DO8" s="14" t="s">
        <v>99</v>
      </c>
      <c r="DP8" s="56"/>
      <c r="DQ8" s="13" t="s">
        <v>42</v>
      </c>
      <c r="DR8" s="14" t="s">
        <v>99</v>
      </c>
      <c r="DS8" s="56"/>
      <c r="DT8" s="13" t="s">
        <v>42</v>
      </c>
      <c r="DU8" s="14" t="s">
        <v>99</v>
      </c>
      <c r="DV8" s="56"/>
      <c r="DW8" s="13" t="s">
        <v>42</v>
      </c>
      <c r="DX8" s="14" t="s">
        <v>98</v>
      </c>
      <c r="DY8" s="56"/>
      <c r="DZ8" s="13" t="s">
        <v>42</v>
      </c>
      <c r="EA8" s="14" t="s">
        <v>99</v>
      </c>
      <c r="EB8" s="122"/>
      <c r="EC8" s="56"/>
      <c r="ED8" s="13" t="s">
        <v>42</v>
      </c>
      <c r="EE8" s="14" t="s">
        <v>99</v>
      </c>
    </row>
    <row r="9" spans="1:135" s="18" customFormat="1" ht="15.6" customHeight="1">
      <c r="A9" s="15"/>
      <c r="B9" s="16">
        <v>1</v>
      </c>
      <c r="C9" s="17">
        <v>2</v>
      </c>
      <c r="D9" s="16">
        <v>3</v>
      </c>
      <c r="E9" s="17">
        <v>4</v>
      </c>
      <c r="F9" s="16">
        <v>5</v>
      </c>
      <c r="G9" s="17">
        <v>6</v>
      </c>
      <c r="H9" s="16">
        <v>7</v>
      </c>
      <c r="I9" s="17">
        <v>8</v>
      </c>
      <c r="J9" s="16">
        <v>9</v>
      </c>
      <c r="K9" s="17">
        <v>10</v>
      </c>
      <c r="L9" s="16">
        <v>11</v>
      </c>
      <c r="M9" s="17">
        <v>12</v>
      </c>
      <c r="N9" s="16">
        <v>13</v>
      </c>
      <c r="O9" s="17">
        <v>14</v>
      </c>
      <c r="P9" s="16">
        <v>15</v>
      </c>
      <c r="Q9" s="17">
        <v>16</v>
      </c>
      <c r="R9" s="16">
        <v>17</v>
      </c>
      <c r="S9" s="17">
        <v>18</v>
      </c>
      <c r="T9" s="16">
        <v>19</v>
      </c>
      <c r="U9" s="17">
        <v>20</v>
      </c>
      <c r="V9" s="16">
        <v>21</v>
      </c>
      <c r="W9" s="17">
        <v>22</v>
      </c>
      <c r="X9" s="16">
        <v>23</v>
      </c>
      <c r="Y9" s="17">
        <v>24</v>
      </c>
      <c r="Z9" s="16">
        <v>25</v>
      </c>
      <c r="AA9" s="17">
        <v>26</v>
      </c>
      <c r="AB9" s="16">
        <v>27</v>
      </c>
      <c r="AC9" s="17">
        <v>28</v>
      </c>
      <c r="AD9" s="16">
        <v>29</v>
      </c>
      <c r="AE9" s="17">
        <v>30</v>
      </c>
      <c r="AF9" s="16">
        <v>31</v>
      </c>
      <c r="AG9" s="17">
        <v>32</v>
      </c>
      <c r="AH9" s="16">
        <v>33</v>
      </c>
      <c r="AI9" s="17">
        <v>34</v>
      </c>
      <c r="AJ9" s="16">
        <v>35</v>
      </c>
      <c r="AK9" s="17">
        <v>36</v>
      </c>
      <c r="AL9" s="16">
        <v>37</v>
      </c>
      <c r="AM9" s="17">
        <v>38</v>
      </c>
      <c r="AN9" s="16">
        <v>39</v>
      </c>
      <c r="AO9" s="17">
        <v>40</v>
      </c>
      <c r="AP9" s="16">
        <v>41</v>
      </c>
      <c r="AQ9" s="17">
        <v>42</v>
      </c>
      <c r="AR9" s="16">
        <v>43</v>
      </c>
      <c r="AS9" s="17">
        <v>44</v>
      </c>
      <c r="AT9" s="16">
        <v>45</v>
      </c>
      <c r="AU9" s="17">
        <v>46</v>
      </c>
      <c r="AV9" s="16">
        <v>47</v>
      </c>
      <c r="AW9" s="17">
        <v>48</v>
      </c>
      <c r="AX9" s="16">
        <v>49</v>
      </c>
      <c r="AY9" s="17">
        <v>50</v>
      </c>
      <c r="AZ9" s="16">
        <v>51</v>
      </c>
      <c r="BA9" s="17">
        <v>52</v>
      </c>
      <c r="BB9" s="16">
        <v>53</v>
      </c>
      <c r="BC9" s="17">
        <v>54</v>
      </c>
      <c r="BD9" s="16">
        <v>55</v>
      </c>
      <c r="BE9" s="17">
        <v>56</v>
      </c>
      <c r="BF9" s="16">
        <v>57</v>
      </c>
      <c r="BG9" s="17">
        <v>58</v>
      </c>
      <c r="BH9" s="16">
        <v>59</v>
      </c>
      <c r="BI9" s="17">
        <v>60</v>
      </c>
      <c r="BJ9" s="16">
        <v>61</v>
      </c>
      <c r="BK9" s="17">
        <v>62</v>
      </c>
      <c r="BL9" s="16">
        <v>63</v>
      </c>
      <c r="BM9" s="17">
        <v>64</v>
      </c>
      <c r="BN9" s="16">
        <v>65</v>
      </c>
      <c r="BO9" s="17">
        <v>66</v>
      </c>
      <c r="BP9" s="16">
        <v>67</v>
      </c>
      <c r="BQ9" s="17">
        <v>68</v>
      </c>
      <c r="BR9" s="16">
        <v>69</v>
      </c>
      <c r="BS9" s="17">
        <v>70</v>
      </c>
      <c r="BT9" s="16">
        <v>71</v>
      </c>
      <c r="BU9" s="17">
        <v>72</v>
      </c>
      <c r="BV9" s="16">
        <v>73</v>
      </c>
      <c r="BW9" s="17">
        <v>74</v>
      </c>
      <c r="BX9" s="16">
        <v>75</v>
      </c>
      <c r="BY9" s="17">
        <v>76</v>
      </c>
      <c r="BZ9" s="16">
        <v>77</v>
      </c>
      <c r="CA9" s="17">
        <v>78</v>
      </c>
      <c r="CB9" s="16">
        <v>79</v>
      </c>
      <c r="CC9" s="17">
        <v>80</v>
      </c>
      <c r="CD9" s="16">
        <v>81</v>
      </c>
      <c r="CE9" s="17">
        <v>82</v>
      </c>
      <c r="CF9" s="16">
        <v>83</v>
      </c>
      <c r="CG9" s="17">
        <v>84</v>
      </c>
      <c r="CH9" s="16">
        <v>85</v>
      </c>
      <c r="CI9" s="17">
        <v>86</v>
      </c>
      <c r="CJ9" s="16">
        <v>87</v>
      </c>
      <c r="CK9" s="17">
        <v>88</v>
      </c>
      <c r="CL9" s="16">
        <v>89</v>
      </c>
      <c r="CM9" s="17">
        <v>90</v>
      </c>
      <c r="CN9" s="16">
        <v>91</v>
      </c>
      <c r="CO9" s="17">
        <v>92</v>
      </c>
      <c r="CP9" s="16">
        <v>93</v>
      </c>
      <c r="CQ9" s="17">
        <v>94</v>
      </c>
      <c r="CR9" s="16">
        <v>95</v>
      </c>
      <c r="CS9" s="17">
        <v>96</v>
      </c>
      <c r="CT9" s="16">
        <v>97</v>
      </c>
      <c r="CU9" s="17">
        <v>98</v>
      </c>
      <c r="CV9" s="16">
        <v>99</v>
      </c>
      <c r="CW9" s="17">
        <v>100</v>
      </c>
      <c r="CX9" s="16">
        <v>101</v>
      </c>
      <c r="CY9" s="17">
        <v>102</v>
      </c>
      <c r="CZ9" s="16">
        <v>103</v>
      </c>
      <c r="DA9" s="17">
        <v>104</v>
      </c>
      <c r="DB9" s="16">
        <v>105</v>
      </c>
      <c r="DC9" s="17">
        <v>106</v>
      </c>
      <c r="DD9" s="16">
        <v>107</v>
      </c>
      <c r="DE9" s="17">
        <v>108</v>
      </c>
      <c r="DF9" s="16">
        <v>109</v>
      </c>
      <c r="DG9" s="17">
        <v>110</v>
      </c>
      <c r="DH9" s="16">
        <v>111</v>
      </c>
      <c r="DI9" s="17">
        <v>112</v>
      </c>
      <c r="DJ9" s="16">
        <v>113</v>
      </c>
      <c r="DK9" s="17">
        <v>114</v>
      </c>
      <c r="DL9" s="16">
        <v>115</v>
      </c>
      <c r="DM9" s="17">
        <v>116</v>
      </c>
      <c r="DN9" s="16">
        <v>117</v>
      </c>
      <c r="DO9" s="17">
        <v>118</v>
      </c>
      <c r="DP9" s="16">
        <v>119</v>
      </c>
      <c r="DQ9" s="17">
        <v>120</v>
      </c>
      <c r="DR9" s="16">
        <v>121</v>
      </c>
      <c r="DS9" s="17">
        <v>122</v>
      </c>
      <c r="DT9" s="16">
        <v>123</v>
      </c>
      <c r="DU9" s="17">
        <v>124</v>
      </c>
      <c r="DV9" s="16">
        <v>125</v>
      </c>
      <c r="DW9" s="17">
        <v>126</v>
      </c>
      <c r="DX9" s="16">
        <v>127</v>
      </c>
      <c r="DY9" s="17">
        <v>128</v>
      </c>
      <c r="DZ9" s="16">
        <v>129</v>
      </c>
      <c r="EA9" s="17">
        <v>130</v>
      </c>
      <c r="EB9" s="16">
        <v>131</v>
      </c>
      <c r="EC9" s="17">
        <v>132</v>
      </c>
      <c r="ED9" s="16">
        <v>133</v>
      </c>
      <c r="EE9" s="17">
        <v>134</v>
      </c>
    </row>
    <row r="10" spans="1:135" s="30" customFormat="1" ht="20.25" customHeight="1">
      <c r="A10" s="19">
        <v>1</v>
      </c>
      <c r="B10" s="20" t="s">
        <v>47</v>
      </c>
      <c r="C10" s="21">
        <v>11062.3794</v>
      </c>
      <c r="D10" s="22">
        <v>330423.9803</v>
      </c>
      <c r="E10" s="23">
        <f t="shared" ref="E10:E51" si="0">DG10+EC10-DY10</f>
        <v>2805450.2410000004</v>
      </c>
      <c r="F10" s="24">
        <f t="shared" ref="F10:F51" si="1">DH10+ED10-DZ10</f>
        <v>2805450.2410000004</v>
      </c>
      <c r="G10" s="25">
        <f t="shared" ref="G10:G51" si="2">DI10+EE10-EA10</f>
        <v>1820438.5858999998</v>
      </c>
      <c r="H10" s="25">
        <f>G10/F10*100</f>
        <v>64.889355701105075</v>
      </c>
      <c r="I10" s="25">
        <f>G10/E10*100</f>
        <v>64.889355701105075</v>
      </c>
      <c r="J10" s="25">
        <f t="shared" ref="J10:J51" si="3">T10+Y10+AD10+AI10+AN10+AS10+BK10+BS10+BV10+BY10+CB10+CE10+CK10+CN10+CT10+CW10+DC10</f>
        <v>764335.2</v>
      </c>
      <c r="K10" s="25">
        <f t="shared" ref="K10:K51" si="4">U10+Z10+AE10+AJ10+AO10+AT10+BL10+BT10+BW10+BZ10+CC10+CF10+CL10+CO10+CU10+CX10+DD10</f>
        <v>764335.2</v>
      </c>
      <c r="L10" s="25">
        <f t="shared" ref="L10:L51" si="5">V10+AA10+AF10+AK10+AP10+AU10+BM10+BU10+BX10+CA10+CD10+CG10+CM10+CP10+CV10+CY10+DE10</f>
        <v>662601.46970000002</v>
      </c>
      <c r="M10" s="25">
        <f>L10/K10*100</f>
        <v>86.689906431105101</v>
      </c>
      <c r="N10" s="25">
        <f>L10/J10*100</f>
        <v>86.689906431105101</v>
      </c>
      <c r="O10" s="25">
        <f t="shared" ref="O10:O51" si="6">T10+AD10</f>
        <v>190000</v>
      </c>
      <c r="P10" s="25">
        <f t="shared" ref="P10:P51" si="7">U10+AE10</f>
        <v>190000</v>
      </c>
      <c r="Q10" s="25">
        <f t="shared" ref="Q10:Q51" si="8">V10+AF10</f>
        <v>218759.53159999999</v>
      </c>
      <c r="R10" s="25">
        <f t="shared" ref="R10:R52" si="9">Q10/P10*100</f>
        <v>115.13659557894735</v>
      </c>
      <c r="S10" s="21">
        <f t="shared" ref="S10:S52" si="10">Q10/O10*100</f>
        <v>115.13659557894735</v>
      </c>
      <c r="T10" s="26">
        <v>43000</v>
      </c>
      <c r="U10" s="25">
        <v>43000</v>
      </c>
      <c r="V10" s="25">
        <v>45225.520600000003</v>
      </c>
      <c r="W10" s="25">
        <f>V10/U10*100</f>
        <v>105.17562930232558</v>
      </c>
      <c r="X10" s="21">
        <f>V10/T10*100</f>
        <v>105.17562930232558</v>
      </c>
      <c r="Y10" s="26">
        <v>100798.09999999998</v>
      </c>
      <c r="Z10" s="26">
        <v>100798.09999999998</v>
      </c>
      <c r="AA10" s="25">
        <v>115142.52760000003</v>
      </c>
      <c r="AB10" s="25">
        <f t="shared" ref="AB10:AB52" si="11">AA10/Z10*100</f>
        <v>114.23085117675835</v>
      </c>
      <c r="AC10" s="21">
        <f t="shared" ref="AC10:AC52" si="12">AA10/Y10*100</f>
        <v>114.23085117675835</v>
      </c>
      <c r="AD10" s="26">
        <v>147000</v>
      </c>
      <c r="AE10" s="26">
        <v>147000</v>
      </c>
      <c r="AF10" s="25">
        <v>173534.011</v>
      </c>
      <c r="AG10" s="25">
        <f>AF10/AE10*100</f>
        <v>118.05034761904763</v>
      </c>
      <c r="AH10" s="21">
        <f>AF10/AD10*100</f>
        <v>118.05034761904763</v>
      </c>
      <c r="AI10" s="26">
        <v>31020</v>
      </c>
      <c r="AJ10" s="26">
        <v>31020</v>
      </c>
      <c r="AK10" s="25">
        <v>37499.269</v>
      </c>
      <c r="AL10" s="25">
        <f t="shared" ref="AL10:AL52" si="13">AK10/AJ10*100</f>
        <v>120.88739200515796</v>
      </c>
      <c r="AM10" s="21">
        <f t="shared" ref="AM10:AM52" si="14">AK10/AI10*100</f>
        <v>120.88739200515796</v>
      </c>
      <c r="AN10" s="27">
        <v>15000</v>
      </c>
      <c r="AO10" s="27">
        <v>15000</v>
      </c>
      <c r="AP10" s="25">
        <v>15513.7</v>
      </c>
      <c r="AQ10" s="25">
        <f t="shared" ref="AQ10:AQ52" si="15">AP10/AO10*100</f>
        <v>103.42466666666668</v>
      </c>
      <c r="AR10" s="21">
        <f t="shared" ref="AR10:AR52" si="16">AP10/AN10*100</f>
        <v>103.42466666666668</v>
      </c>
      <c r="AS10" s="27">
        <v>0</v>
      </c>
      <c r="AT10" s="27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973864.9</v>
      </c>
      <c r="AZ10" s="21">
        <v>973864.9</v>
      </c>
      <c r="BA10" s="21">
        <v>973864.9</v>
      </c>
      <c r="BB10" s="28">
        <v>0</v>
      </c>
      <c r="BC10" s="28">
        <v>0</v>
      </c>
      <c r="BD10" s="28">
        <v>0</v>
      </c>
      <c r="BE10" s="29">
        <v>6966.4790000000003</v>
      </c>
      <c r="BF10" s="29">
        <v>6966.4790000000003</v>
      </c>
      <c r="BG10" s="21">
        <v>6882.1530000000002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5">
        <f t="shared" ref="BN10:BO41" si="17">BS10+BV10+BY10+CB10</f>
        <v>36095.1</v>
      </c>
      <c r="BO10" s="25">
        <f t="shared" si="17"/>
        <v>36095.1</v>
      </c>
      <c r="BP10" s="25">
        <f>BU10+BX10+CA10+CD10</f>
        <v>31820.096999999998</v>
      </c>
      <c r="BQ10" s="25">
        <f t="shared" ref="BQ10:BQ52" si="18">BP10/BO10*100</f>
        <v>88.1562788300905</v>
      </c>
      <c r="BR10" s="21">
        <f t="shared" ref="BR10:BR52" si="19">BP10/BN10*100</f>
        <v>88.1562788300905</v>
      </c>
      <c r="BS10" s="26">
        <v>19711.599999999999</v>
      </c>
      <c r="BT10" s="26">
        <v>19711.599999999999</v>
      </c>
      <c r="BU10" s="25">
        <v>15151.257</v>
      </c>
      <c r="BV10" s="21">
        <v>0</v>
      </c>
      <c r="BW10" s="21">
        <v>0</v>
      </c>
      <c r="BX10" s="25">
        <v>0</v>
      </c>
      <c r="BY10" s="21">
        <v>3000</v>
      </c>
      <c r="BZ10" s="21">
        <v>3000</v>
      </c>
      <c r="CA10" s="21">
        <v>1505</v>
      </c>
      <c r="CB10" s="26">
        <v>13383.5</v>
      </c>
      <c r="CC10" s="26">
        <v>13383.5</v>
      </c>
      <c r="CD10" s="21">
        <v>15163.84</v>
      </c>
      <c r="CE10" s="21">
        <v>0</v>
      </c>
      <c r="CF10" s="21">
        <v>0</v>
      </c>
      <c r="CG10" s="21">
        <v>0</v>
      </c>
      <c r="CH10" s="21">
        <v>5228.3</v>
      </c>
      <c r="CI10" s="21">
        <v>5228.3</v>
      </c>
      <c r="CJ10" s="21">
        <v>5228.3</v>
      </c>
      <c r="CK10" s="26">
        <v>0</v>
      </c>
      <c r="CL10" s="26">
        <v>0</v>
      </c>
      <c r="CM10" s="21">
        <v>0</v>
      </c>
      <c r="CN10" s="26">
        <v>221401.5</v>
      </c>
      <c r="CO10" s="26">
        <v>221401.5</v>
      </c>
      <c r="CP10" s="21">
        <v>220213.4345</v>
      </c>
      <c r="CQ10" s="21">
        <v>90500</v>
      </c>
      <c r="CR10" s="21">
        <v>90500</v>
      </c>
      <c r="CS10" s="21">
        <v>86697.784499999994</v>
      </c>
      <c r="CT10" s="26">
        <v>0</v>
      </c>
      <c r="CU10" s="26">
        <v>0</v>
      </c>
      <c r="CV10" s="21">
        <v>0</v>
      </c>
      <c r="CW10" s="21">
        <v>1790</v>
      </c>
      <c r="CX10" s="21">
        <v>1790</v>
      </c>
      <c r="CY10" s="21">
        <v>1085</v>
      </c>
      <c r="CZ10" s="21">
        <v>0</v>
      </c>
      <c r="DA10" s="21">
        <v>0</v>
      </c>
      <c r="DB10" s="21">
        <v>3.5</v>
      </c>
      <c r="DC10" s="21">
        <v>168230.5</v>
      </c>
      <c r="DD10" s="21">
        <v>168230.5</v>
      </c>
      <c r="DE10" s="21">
        <v>22567.91</v>
      </c>
      <c r="DF10" s="21">
        <v>0</v>
      </c>
      <c r="DG10" s="25">
        <f t="shared" ref="DG10:DG51" si="20">T10+Y10+AD10+AI10+AN10+AS10+AV10+AY10+BB10+BE10+BH10+BK10+BS10+BV10+BY10+CB10+CE10+CH10+CK10+CN10+CT10+CW10+CZ10+DC10</f>
        <v>1750394.8790000002</v>
      </c>
      <c r="DH10" s="25">
        <f t="shared" ref="DH10:DH51" si="21">U10+Z10+AE10+AJ10+AO10+AT10+AW10+AZ10+BC10+BF10+BI10+BL10+BT10+BW10+BZ10+CC10+CF10+CI10+CL10+CO10+CU10+CX10+DA10+DD10</f>
        <v>1750394.8790000002</v>
      </c>
      <c r="DI10" s="25">
        <f t="shared" ref="DI10:DI51" si="22">V10+AA10+AF10+AK10+AP10+AU10+AX10+BA10+BD10+BG10+BJ10+BM10+BU10+BX10+CA10+CD10+CG10+CJ10+CM10+CP10+CV10+CY10+DB10+DE10+DF10</f>
        <v>1648580.3226999999</v>
      </c>
      <c r="DJ10" s="21">
        <v>0</v>
      </c>
      <c r="DK10" s="21">
        <v>0</v>
      </c>
      <c r="DL10" s="21">
        <v>0</v>
      </c>
      <c r="DM10" s="21">
        <v>1055055.362</v>
      </c>
      <c r="DN10" s="21">
        <v>1055055.362</v>
      </c>
      <c r="DO10" s="21">
        <v>166547.12520000001</v>
      </c>
      <c r="DP10" s="21">
        <v>0</v>
      </c>
      <c r="DQ10" s="21">
        <v>0</v>
      </c>
      <c r="DR10" s="21">
        <v>0</v>
      </c>
      <c r="DS10" s="21">
        <v>0</v>
      </c>
      <c r="DT10" s="21">
        <v>0</v>
      </c>
      <c r="DU10" s="21">
        <v>5311.1379999999999</v>
      </c>
      <c r="DV10" s="21">
        <v>0</v>
      </c>
      <c r="DW10" s="21">
        <v>0</v>
      </c>
      <c r="DX10" s="21">
        <v>0</v>
      </c>
      <c r="DY10" s="21">
        <v>337000</v>
      </c>
      <c r="DZ10" s="21">
        <v>337000</v>
      </c>
      <c r="EA10" s="21">
        <v>337000</v>
      </c>
      <c r="EB10" s="21">
        <v>0</v>
      </c>
      <c r="EC10" s="25">
        <f t="shared" ref="EC10:ED41" si="23">DJ10+DM10+DP10+DS10+DV10+DY10</f>
        <v>1392055.362</v>
      </c>
      <c r="ED10" s="25">
        <f t="shared" si="23"/>
        <v>1392055.362</v>
      </c>
      <c r="EE10" s="25">
        <f t="shared" ref="EE10:EE51" si="24">DL10+DO10+DR10+DU10+DX10+EA10+EB10</f>
        <v>508858.26320000004</v>
      </c>
    </row>
    <row r="11" spans="1:135" s="30" customFormat="1" ht="20.25" customHeight="1">
      <c r="A11" s="19">
        <v>2</v>
      </c>
      <c r="B11" s="20" t="s">
        <v>48</v>
      </c>
      <c r="C11" s="21">
        <v>342389.83429999999</v>
      </c>
      <c r="D11" s="26">
        <v>43067.641499999998</v>
      </c>
      <c r="E11" s="23">
        <f t="shared" si="0"/>
        <v>317428.40000000002</v>
      </c>
      <c r="F11" s="24">
        <f t="shared" si="1"/>
        <v>317428.40000000002</v>
      </c>
      <c r="G11" s="25">
        <f t="shared" si="2"/>
        <v>377339.49920000002</v>
      </c>
      <c r="H11" s="25">
        <f>G11/F11*100</f>
        <v>118.87389382928559</v>
      </c>
      <c r="I11" s="25">
        <f>G11/E11*100</f>
        <v>118.87389382928559</v>
      </c>
      <c r="J11" s="25">
        <f t="shared" si="3"/>
        <v>203494.9</v>
      </c>
      <c r="K11" s="25">
        <f t="shared" si="4"/>
        <v>203494.9</v>
      </c>
      <c r="L11" s="25">
        <f t="shared" si="5"/>
        <v>280984.5992</v>
      </c>
      <c r="M11" s="25">
        <f>L11/K11*100</f>
        <v>138.07943059015238</v>
      </c>
      <c r="N11" s="25">
        <f>L11/J11*100</f>
        <v>138.07943059015238</v>
      </c>
      <c r="O11" s="25">
        <f t="shared" si="6"/>
        <v>39000</v>
      </c>
      <c r="P11" s="25">
        <f t="shared" si="7"/>
        <v>39000</v>
      </c>
      <c r="Q11" s="25">
        <f t="shared" si="8"/>
        <v>47426.529200000004</v>
      </c>
      <c r="R11" s="25">
        <f t="shared" si="9"/>
        <v>121.60648512820514</v>
      </c>
      <c r="S11" s="21">
        <f t="shared" si="10"/>
        <v>121.60648512820514</v>
      </c>
      <c r="T11" s="26">
        <v>28000</v>
      </c>
      <c r="U11" s="25">
        <v>28000</v>
      </c>
      <c r="V11" s="25">
        <v>36143.013200000001</v>
      </c>
      <c r="W11" s="25">
        <f t="shared" ref="W11:W52" si="25">V11/U11*100</f>
        <v>129.08219</v>
      </c>
      <c r="X11" s="21">
        <f t="shared" ref="X11:X52" si="26">V11/T11*100</f>
        <v>129.08219</v>
      </c>
      <c r="Y11" s="26">
        <v>41000</v>
      </c>
      <c r="Z11" s="26">
        <v>41000</v>
      </c>
      <c r="AA11" s="25">
        <v>87574.12999999999</v>
      </c>
      <c r="AB11" s="25">
        <f t="shared" si="11"/>
        <v>213.5954390243902</v>
      </c>
      <c r="AC11" s="21">
        <f t="shared" si="12"/>
        <v>213.5954390243902</v>
      </c>
      <c r="AD11" s="26">
        <v>11000</v>
      </c>
      <c r="AE11" s="26">
        <v>11000</v>
      </c>
      <c r="AF11" s="25">
        <v>11283.516</v>
      </c>
      <c r="AG11" s="25">
        <f t="shared" ref="AG11:AG52" si="27">AF11/AE11*100</f>
        <v>102.57741818181817</v>
      </c>
      <c r="AH11" s="21">
        <f t="shared" ref="AH11:AH52" si="28">AF11/AD11*100</f>
        <v>102.57741818181817</v>
      </c>
      <c r="AI11" s="26">
        <v>37685</v>
      </c>
      <c r="AJ11" s="26">
        <v>37685</v>
      </c>
      <c r="AK11" s="25">
        <v>44505.864000000001</v>
      </c>
      <c r="AL11" s="25">
        <f t="shared" si="13"/>
        <v>118.09967891734112</v>
      </c>
      <c r="AM11" s="21">
        <f t="shared" si="14"/>
        <v>118.09967891734112</v>
      </c>
      <c r="AN11" s="27">
        <v>0</v>
      </c>
      <c r="AO11" s="27">
        <v>0</v>
      </c>
      <c r="AP11" s="25">
        <v>0</v>
      </c>
      <c r="AQ11" s="25" t="e">
        <f t="shared" si="15"/>
        <v>#DIV/0!</v>
      </c>
      <c r="AR11" s="21" t="e">
        <f t="shared" si="16"/>
        <v>#DIV/0!</v>
      </c>
      <c r="AS11" s="27">
        <v>0</v>
      </c>
      <c r="AT11" s="27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9170.7000000000007</v>
      </c>
      <c r="AZ11" s="21">
        <v>9170.7000000000007</v>
      </c>
      <c r="BA11" s="21">
        <v>9170.7000000000007</v>
      </c>
      <c r="BB11" s="28">
        <v>0</v>
      </c>
      <c r="BC11" s="28">
        <v>0</v>
      </c>
      <c r="BD11" s="28">
        <v>0</v>
      </c>
      <c r="BE11" s="29">
        <v>762.8</v>
      </c>
      <c r="BF11" s="29">
        <v>762.8</v>
      </c>
      <c r="BG11" s="21">
        <v>762.9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5">
        <f t="shared" si="17"/>
        <v>7633.9</v>
      </c>
      <c r="BO11" s="25">
        <f t="shared" si="17"/>
        <v>7633.9</v>
      </c>
      <c r="BP11" s="25">
        <f t="shared" ref="BP11:BP41" si="29">BU11+BX11+CA11+CD11</f>
        <v>9146.4920000000002</v>
      </c>
      <c r="BQ11" s="25">
        <f t="shared" si="18"/>
        <v>119.81414480147762</v>
      </c>
      <c r="BR11" s="21">
        <f t="shared" si="19"/>
        <v>119.81414480147762</v>
      </c>
      <c r="BS11" s="26">
        <v>7332.7</v>
      </c>
      <c r="BT11" s="26">
        <v>7332.7</v>
      </c>
      <c r="BU11" s="25">
        <v>8505.9920000000002</v>
      </c>
      <c r="BV11" s="21">
        <v>0</v>
      </c>
      <c r="BW11" s="21">
        <v>0</v>
      </c>
      <c r="BX11" s="25">
        <v>0</v>
      </c>
      <c r="BY11" s="21">
        <v>0</v>
      </c>
      <c r="BZ11" s="21">
        <v>0</v>
      </c>
      <c r="CA11" s="21">
        <v>0</v>
      </c>
      <c r="CB11" s="26">
        <v>301.2</v>
      </c>
      <c r="CC11" s="26">
        <v>301.2</v>
      </c>
      <c r="CD11" s="21">
        <v>640.5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6">
        <v>0</v>
      </c>
      <c r="CL11" s="26">
        <v>0</v>
      </c>
      <c r="CM11" s="21">
        <v>0</v>
      </c>
      <c r="CN11" s="26">
        <v>71856</v>
      </c>
      <c r="CO11" s="26">
        <v>71856</v>
      </c>
      <c r="CP11" s="21">
        <v>86684.584000000003</v>
      </c>
      <c r="CQ11" s="21">
        <v>27000</v>
      </c>
      <c r="CR11" s="21">
        <v>27000</v>
      </c>
      <c r="CS11" s="21">
        <v>30880.691999999999</v>
      </c>
      <c r="CT11" s="26">
        <v>0</v>
      </c>
      <c r="CU11" s="26">
        <v>0</v>
      </c>
      <c r="CV11" s="21">
        <v>0</v>
      </c>
      <c r="CW11" s="21">
        <v>1320</v>
      </c>
      <c r="CX11" s="21">
        <v>1320</v>
      </c>
      <c r="CY11" s="21">
        <v>1557</v>
      </c>
      <c r="CZ11" s="21">
        <v>0</v>
      </c>
      <c r="DA11" s="21">
        <v>0</v>
      </c>
      <c r="DB11" s="21">
        <v>0</v>
      </c>
      <c r="DC11" s="21">
        <v>5000</v>
      </c>
      <c r="DD11" s="21">
        <v>5000</v>
      </c>
      <c r="DE11" s="21">
        <v>4090</v>
      </c>
      <c r="DF11" s="21">
        <v>0</v>
      </c>
      <c r="DG11" s="25">
        <f t="shared" si="20"/>
        <v>213428.40000000002</v>
      </c>
      <c r="DH11" s="25">
        <f t="shared" si="21"/>
        <v>213428.40000000002</v>
      </c>
      <c r="DI11" s="25">
        <f t="shared" si="22"/>
        <v>290918.19920000003</v>
      </c>
      <c r="DJ11" s="21">
        <v>0</v>
      </c>
      <c r="DK11" s="21">
        <v>0</v>
      </c>
      <c r="DL11" s="21">
        <v>0</v>
      </c>
      <c r="DM11" s="21">
        <v>104000</v>
      </c>
      <c r="DN11" s="21">
        <v>104000</v>
      </c>
      <c r="DO11" s="21">
        <v>85485.3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936</v>
      </c>
      <c r="DY11" s="21">
        <v>0</v>
      </c>
      <c r="DZ11" s="21">
        <v>0</v>
      </c>
      <c r="EA11" s="21">
        <v>0</v>
      </c>
      <c r="EB11" s="21">
        <v>0</v>
      </c>
      <c r="EC11" s="25">
        <f t="shared" si="23"/>
        <v>104000</v>
      </c>
      <c r="ED11" s="25">
        <f t="shared" si="23"/>
        <v>104000</v>
      </c>
      <c r="EE11" s="25">
        <f t="shared" si="24"/>
        <v>86421.3</v>
      </c>
    </row>
    <row r="12" spans="1:135" s="30" customFormat="1" ht="20.25" customHeight="1">
      <c r="A12" s="19">
        <v>3</v>
      </c>
      <c r="B12" s="20" t="s">
        <v>49</v>
      </c>
      <c r="C12" s="21">
        <v>2474.3957999999998</v>
      </c>
      <c r="D12" s="26">
        <v>3286.9274</v>
      </c>
      <c r="E12" s="23">
        <f t="shared" si="0"/>
        <v>17633.599999999999</v>
      </c>
      <c r="F12" s="24">
        <f t="shared" si="1"/>
        <v>17633.599999999999</v>
      </c>
      <c r="G12" s="25">
        <f t="shared" si="2"/>
        <v>18745.05</v>
      </c>
      <c r="H12" s="25">
        <f>G12/F12*100</f>
        <v>106.30302377279739</v>
      </c>
      <c r="I12" s="25">
        <f>G12/E12*100</f>
        <v>106.30302377279739</v>
      </c>
      <c r="J12" s="25">
        <f t="shared" si="3"/>
        <v>1285.5999999999999</v>
      </c>
      <c r="K12" s="25">
        <f t="shared" si="4"/>
        <v>1285.5999999999999</v>
      </c>
      <c r="L12" s="25">
        <f t="shared" si="5"/>
        <v>2397.0500000000002</v>
      </c>
      <c r="M12" s="25">
        <f>L12/K12*100</f>
        <v>186.45379589296829</v>
      </c>
      <c r="N12" s="25">
        <f>L12/J12*100</f>
        <v>186.45379589296829</v>
      </c>
      <c r="O12" s="25">
        <f t="shared" si="6"/>
        <v>0</v>
      </c>
      <c r="P12" s="25">
        <f t="shared" si="7"/>
        <v>0</v>
      </c>
      <c r="Q12" s="25">
        <f t="shared" si="8"/>
        <v>1026.827</v>
      </c>
      <c r="R12" s="25" t="e">
        <f t="shared" si="9"/>
        <v>#DIV/0!</v>
      </c>
      <c r="S12" s="21" t="e">
        <f t="shared" si="10"/>
        <v>#DIV/0!</v>
      </c>
      <c r="T12" s="26">
        <v>0</v>
      </c>
      <c r="U12" s="25">
        <v>0</v>
      </c>
      <c r="V12" s="25">
        <v>0</v>
      </c>
      <c r="W12" s="25" t="e">
        <f t="shared" si="25"/>
        <v>#DIV/0!</v>
      </c>
      <c r="X12" s="21" t="e">
        <f t="shared" si="26"/>
        <v>#DIV/0!</v>
      </c>
      <c r="Y12" s="26">
        <v>800</v>
      </c>
      <c r="Z12" s="26">
        <v>800</v>
      </c>
      <c r="AA12" s="25">
        <v>846.87300000000027</v>
      </c>
      <c r="AB12" s="25">
        <f t="shared" si="11"/>
        <v>105.85912500000003</v>
      </c>
      <c r="AC12" s="21">
        <f t="shared" si="12"/>
        <v>105.85912500000003</v>
      </c>
      <c r="AD12" s="26">
        <v>0</v>
      </c>
      <c r="AE12" s="26">
        <v>0</v>
      </c>
      <c r="AF12" s="25">
        <v>1026.827</v>
      </c>
      <c r="AG12" s="25" t="e">
        <f t="shared" si="27"/>
        <v>#DIV/0!</v>
      </c>
      <c r="AH12" s="21" t="e">
        <f t="shared" si="28"/>
        <v>#DIV/0!</v>
      </c>
      <c r="AI12" s="26">
        <v>32</v>
      </c>
      <c r="AJ12" s="26">
        <v>32</v>
      </c>
      <c r="AK12" s="25">
        <v>39.5</v>
      </c>
      <c r="AL12" s="25">
        <f t="shared" si="13"/>
        <v>123.4375</v>
      </c>
      <c r="AM12" s="21">
        <f t="shared" si="14"/>
        <v>123.4375</v>
      </c>
      <c r="AN12" s="27">
        <v>0</v>
      </c>
      <c r="AO12" s="27">
        <v>0</v>
      </c>
      <c r="AP12" s="25">
        <v>0</v>
      </c>
      <c r="AQ12" s="25" t="e">
        <f t="shared" si="15"/>
        <v>#DIV/0!</v>
      </c>
      <c r="AR12" s="21" t="e">
        <f t="shared" si="16"/>
        <v>#DIV/0!</v>
      </c>
      <c r="AS12" s="27">
        <v>0</v>
      </c>
      <c r="AT12" s="27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16348</v>
      </c>
      <c r="AZ12" s="21">
        <v>16348</v>
      </c>
      <c r="BA12" s="21">
        <v>16348</v>
      </c>
      <c r="BB12" s="28">
        <v>0</v>
      </c>
      <c r="BC12" s="28">
        <v>0</v>
      </c>
      <c r="BD12" s="28">
        <v>0</v>
      </c>
      <c r="BE12" s="29">
        <v>0</v>
      </c>
      <c r="BF12" s="29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5">
        <f t="shared" si="17"/>
        <v>3.6</v>
      </c>
      <c r="BO12" s="25">
        <f t="shared" si="17"/>
        <v>3.6</v>
      </c>
      <c r="BP12" s="25">
        <f t="shared" si="29"/>
        <v>3.6</v>
      </c>
      <c r="BQ12" s="25">
        <f t="shared" si="18"/>
        <v>100</v>
      </c>
      <c r="BR12" s="21">
        <f t="shared" si="19"/>
        <v>100</v>
      </c>
      <c r="BS12" s="26">
        <v>3.6</v>
      </c>
      <c r="BT12" s="26">
        <v>3.6</v>
      </c>
      <c r="BU12" s="25">
        <v>3.6</v>
      </c>
      <c r="BV12" s="21">
        <v>0</v>
      </c>
      <c r="BW12" s="21">
        <v>0</v>
      </c>
      <c r="BX12" s="25">
        <v>0</v>
      </c>
      <c r="BY12" s="21">
        <v>0</v>
      </c>
      <c r="BZ12" s="21">
        <v>0</v>
      </c>
      <c r="CA12" s="21">
        <v>0</v>
      </c>
      <c r="CB12" s="26">
        <v>0</v>
      </c>
      <c r="CC12" s="26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6">
        <v>0</v>
      </c>
      <c r="CL12" s="26">
        <v>0</v>
      </c>
      <c r="CM12" s="21">
        <v>0</v>
      </c>
      <c r="CN12" s="26">
        <v>450</v>
      </c>
      <c r="CO12" s="26">
        <v>450</v>
      </c>
      <c r="CP12" s="21">
        <v>480.25</v>
      </c>
      <c r="CQ12" s="21">
        <v>450</v>
      </c>
      <c r="CR12" s="21">
        <v>450</v>
      </c>
      <c r="CS12" s="21">
        <v>480.25</v>
      </c>
      <c r="CT12" s="26">
        <v>0</v>
      </c>
      <c r="CU12" s="26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0</v>
      </c>
      <c r="DG12" s="25">
        <f t="shared" si="20"/>
        <v>17633.599999999999</v>
      </c>
      <c r="DH12" s="25">
        <f t="shared" si="21"/>
        <v>17633.599999999999</v>
      </c>
      <c r="DI12" s="25">
        <f t="shared" si="22"/>
        <v>18745.05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  <c r="DY12" s="21">
        <v>0</v>
      </c>
      <c r="DZ12" s="21">
        <v>0</v>
      </c>
      <c r="EA12" s="21">
        <v>0</v>
      </c>
      <c r="EB12" s="21">
        <v>0</v>
      </c>
      <c r="EC12" s="25">
        <f t="shared" si="23"/>
        <v>0</v>
      </c>
      <c r="ED12" s="25">
        <f t="shared" si="23"/>
        <v>0</v>
      </c>
      <c r="EE12" s="25">
        <f t="shared" si="24"/>
        <v>0</v>
      </c>
    </row>
    <row r="13" spans="1:135" s="30" customFormat="1" ht="20.25" customHeight="1">
      <c r="A13" s="19">
        <v>4</v>
      </c>
      <c r="B13" s="20" t="s">
        <v>50</v>
      </c>
      <c r="C13" s="21">
        <v>525.33879999999999</v>
      </c>
      <c r="D13" s="26">
        <v>4283.0454</v>
      </c>
      <c r="E13" s="23">
        <f t="shared" si="0"/>
        <v>110098.6</v>
      </c>
      <c r="F13" s="24">
        <f t="shared" si="1"/>
        <v>110098.6</v>
      </c>
      <c r="G13" s="25">
        <f t="shared" si="2"/>
        <v>110352.31530000002</v>
      </c>
      <c r="H13" s="25">
        <f>G13/F13*100</f>
        <v>100.23044371136419</v>
      </c>
      <c r="I13" s="25">
        <f>G13/E13*100</f>
        <v>100.23044371136419</v>
      </c>
      <c r="J13" s="25">
        <f t="shared" si="3"/>
        <v>25560</v>
      </c>
      <c r="K13" s="25">
        <f t="shared" si="4"/>
        <v>25560</v>
      </c>
      <c r="L13" s="25">
        <f t="shared" si="5"/>
        <v>26039.624299999996</v>
      </c>
      <c r="M13" s="25">
        <f>L13/K13*100</f>
        <v>101.87646439749606</v>
      </c>
      <c r="N13" s="25">
        <f>L13/J13*100</f>
        <v>101.87646439749606</v>
      </c>
      <c r="O13" s="25">
        <f t="shared" si="6"/>
        <v>10900</v>
      </c>
      <c r="P13" s="25">
        <f t="shared" si="7"/>
        <v>10900</v>
      </c>
      <c r="Q13" s="25">
        <f t="shared" si="8"/>
        <v>10847.32</v>
      </c>
      <c r="R13" s="25">
        <f t="shared" si="9"/>
        <v>99.516697247706418</v>
      </c>
      <c r="S13" s="21">
        <f t="shared" si="10"/>
        <v>99.516697247706418</v>
      </c>
      <c r="T13" s="26">
        <v>0</v>
      </c>
      <c r="U13" s="25">
        <v>0</v>
      </c>
      <c r="V13" s="25">
        <v>0.25</v>
      </c>
      <c r="W13" s="25" t="e">
        <f t="shared" si="25"/>
        <v>#DIV/0!</v>
      </c>
      <c r="X13" s="21" t="e">
        <f t="shared" si="26"/>
        <v>#DIV/0!</v>
      </c>
      <c r="Y13" s="26">
        <v>5800</v>
      </c>
      <c r="Z13" s="26">
        <v>5800</v>
      </c>
      <c r="AA13" s="25">
        <v>8547.6640000000007</v>
      </c>
      <c r="AB13" s="25">
        <f t="shared" si="11"/>
        <v>147.37351724137932</v>
      </c>
      <c r="AC13" s="21">
        <f t="shared" si="12"/>
        <v>147.37351724137932</v>
      </c>
      <c r="AD13" s="26">
        <v>10900</v>
      </c>
      <c r="AE13" s="26">
        <v>10900</v>
      </c>
      <c r="AF13" s="25">
        <v>10847.07</v>
      </c>
      <c r="AG13" s="25">
        <f t="shared" si="27"/>
        <v>99.514403669724771</v>
      </c>
      <c r="AH13" s="21">
        <f t="shared" si="28"/>
        <v>99.514403669724771</v>
      </c>
      <c r="AI13" s="26">
        <v>260</v>
      </c>
      <c r="AJ13" s="26">
        <v>260</v>
      </c>
      <c r="AK13" s="25">
        <v>393.6</v>
      </c>
      <c r="AL13" s="25">
        <f t="shared" si="13"/>
        <v>151.38461538461539</v>
      </c>
      <c r="AM13" s="21">
        <f t="shared" si="14"/>
        <v>151.38461538461539</v>
      </c>
      <c r="AN13" s="27">
        <v>0</v>
      </c>
      <c r="AO13" s="27">
        <v>0</v>
      </c>
      <c r="AP13" s="25">
        <v>0</v>
      </c>
      <c r="AQ13" s="25" t="e">
        <f t="shared" si="15"/>
        <v>#DIV/0!</v>
      </c>
      <c r="AR13" s="21" t="e">
        <f t="shared" si="16"/>
        <v>#DIV/0!</v>
      </c>
      <c r="AS13" s="27">
        <v>0</v>
      </c>
      <c r="AT13" s="27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65538.600000000006</v>
      </c>
      <c r="AZ13" s="21">
        <v>65538.600000000006</v>
      </c>
      <c r="BA13" s="21">
        <v>65538.600000000006</v>
      </c>
      <c r="BB13" s="28">
        <v>0</v>
      </c>
      <c r="BC13" s="28">
        <v>0</v>
      </c>
      <c r="BD13" s="28">
        <v>0</v>
      </c>
      <c r="BE13" s="29">
        <v>0</v>
      </c>
      <c r="BF13" s="29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5">
        <f t="shared" si="17"/>
        <v>1600</v>
      </c>
      <c r="BO13" s="25">
        <f t="shared" si="17"/>
        <v>1600</v>
      </c>
      <c r="BP13" s="25">
        <f t="shared" si="29"/>
        <v>1924.48</v>
      </c>
      <c r="BQ13" s="25">
        <f t="shared" si="18"/>
        <v>120.28000000000002</v>
      </c>
      <c r="BR13" s="21">
        <f t="shared" si="19"/>
        <v>120.28000000000002</v>
      </c>
      <c r="BS13" s="26">
        <v>1600</v>
      </c>
      <c r="BT13" s="26">
        <v>1600</v>
      </c>
      <c r="BU13" s="25">
        <v>1924.48</v>
      </c>
      <c r="BV13" s="21">
        <v>0</v>
      </c>
      <c r="BW13" s="21">
        <v>0</v>
      </c>
      <c r="BX13" s="25">
        <v>0</v>
      </c>
      <c r="BY13" s="21">
        <v>0</v>
      </c>
      <c r="BZ13" s="21">
        <v>0</v>
      </c>
      <c r="CA13" s="21">
        <v>0</v>
      </c>
      <c r="CB13" s="26">
        <v>0</v>
      </c>
      <c r="CC13" s="26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6">
        <v>0</v>
      </c>
      <c r="CL13" s="26">
        <v>0</v>
      </c>
      <c r="CM13" s="21">
        <v>0</v>
      </c>
      <c r="CN13" s="26">
        <v>5000</v>
      </c>
      <c r="CO13" s="26">
        <v>5000</v>
      </c>
      <c r="CP13" s="21">
        <v>3364.672</v>
      </c>
      <c r="CQ13" s="21">
        <v>1200</v>
      </c>
      <c r="CR13" s="21">
        <v>1200</v>
      </c>
      <c r="CS13" s="21">
        <v>183.22200000000001</v>
      </c>
      <c r="CT13" s="26">
        <v>2000</v>
      </c>
      <c r="CU13" s="26">
        <v>2000</v>
      </c>
      <c r="CV13" s="21">
        <v>900.38829999999996</v>
      </c>
      <c r="CW13" s="21">
        <v>0</v>
      </c>
      <c r="CX13" s="21">
        <v>0</v>
      </c>
      <c r="CY13" s="21">
        <v>0</v>
      </c>
      <c r="CZ13" s="21">
        <v>0</v>
      </c>
      <c r="DA13" s="21">
        <v>0</v>
      </c>
      <c r="DB13" s="21">
        <v>0</v>
      </c>
      <c r="DC13" s="21">
        <v>0</v>
      </c>
      <c r="DD13" s="21">
        <v>0</v>
      </c>
      <c r="DE13" s="21">
        <v>61.5</v>
      </c>
      <c r="DF13" s="21">
        <v>0</v>
      </c>
      <c r="DG13" s="25">
        <f t="shared" si="20"/>
        <v>91098.6</v>
      </c>
      <c r="DH13" s="25">
        <f t="shared" si="21"/>
        <v>91098.6</v>
      </c>
      <c r="DI13" s="25">
        <f t="shared" si="22"/>
        <v>91578.224300000016</v>
      </c>
      <c r="DJ13" s="21">
        <v>0</v>
      </c>
      <c r="DK13" s="21">
        <v>0</v>
      </c>
      <c r="DL13" s="21">
        <v>0</v>
      </c>
      <c r="DM13" s="21">
        <v>19000</v>
      </c>
      <c r="DN13" s="21">
        <v>19000</v>
      </c>
      <c r="DO13" s="21">
        <v>18774.091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  <c r="DY13" s="21">
        <v>7392.1</v>
      </c>
      <c r="DZ13" s="21">
        <v>7392.1</v>
      </c>
      <c r="EA13" s="21">
        <v>7392.1</v>
      </c>
      <c r="EB13" s="21">
        <v>0</v>
      </c>
      <c r="EC13" s="25">
        <f t="shared" si="23"/>
        <v>26392.1</v>
      </c>
      <c r="ED13" s="25">
        <f t="shared" si="23"/>
        <v>26392.1</v>
      </c>
      <c r="EE13" s="25">
        <f t="shared" si="24"/>
        <v>26166.190999999999</v>
      </c>
    </row>
    <row r="14" spans="1:135" s="30" customFormat="1" ht="20.25" customHeight="1">
      <c r="A14" s="19">
        <v>5</v>
      </c>
      <c r="B14" s="20" t="s">
        <v>51</v>
      </c>
      <c r="C14" s="21">
        <v>103763.0797</v>
      </c>
      <c r="D14" s="26">
        <v>14063.5635</v>
      </c>
      <c r="E14" s="23">
        <f t="shared" si="0"/>
        <v>336378.08199999994</v>
      </c>
      <c r="F14" s="24">
        <f t="shared" si="1"/>
        <v>336378.08199999994</v>
      </c>
      <c r="G14" s="25">
        <f t="shared" si="2"/>
        <v>266471.1618</v>
      </c>
      <c r="H14" s="25">
        <f>G14/F14*100</f>
        <v>79.217754086605453</v>
      </c>
      <c r="I14" s="25">
        <f>G14/E14*100</f>
        <v>79.217754086605453</v>
      </c>
      <c r="J14" s="25">
        <f t="shared" si="3"/>
        <v>90793.5</v>
      </c>
      <c r="K14" s="25">
        <f t="shared" si="4"/>
        <v>90793.5</v>
      </c>
      <c r="L14" s="25">
        <f t="shared" si="5"/>
        <v>92476.343800000002</v>
      </c>
      <c r="M14" s="25">
        <f>L14/K14*100</f>
        <v>101.85348488603259</v>
      </c>
      <c r="N14" s="25">
        <f>L14/J14*100</f>
        <v>101.85348488603259</v>
      </c>
      <c r="O14" s="25">
        <f t="shared" si="6"/>
        <v>31811</v>
      </c>
      <c r="P14" s="25">
        <f t="shared" si="7"/>
        <v>31811</v>
      </c>
      <c r="Q14" s="25">
        <f t="shared" si="8"/>
        <v>20744.781800000001</v>
      </c>
      <c r="R14" s="25">
        <f t="shared" si="9"/>
        <v>65.212605073716645</v>
      </c>
      <c r="S14" s="21">
        <f t="shared" si="10"/>
        <v>65.212605073716645</v>
      </c>
      <c r="T14" s="26">
        <v>6941</v>
      </c>
      <c r="U14" s="25">
        <v>6941</v>
      </c>
      <c r="V14" s="25">
        <v>1508.6528000000001</v>
      </c>
      <c r="W14" s="25">
        <f t="shared" si="25"/>
        <v>21.735381069010231</v>
      </c>
      <c r="X14" s="21">
        <f t="shared" si="26"/>
        <v>21.735381069010231</v>
      </c>
      <c r="Y14" s="26">
        <v>14907.5</v>
      </c>
      <c r="Z14" s="26">
        <v>14907.5</v>
      </c>
      <c r="AA14" s="25">
        <v>30455.589000000007</v>
      </c>
      <c r="AB14" s="25">
        <f t="shared" si="11"/>
        <v>204.29709206775121</v>
      </c>
      <c r="AC14" s="21">
        <f t="shared" si="12"/>
        <v>204.29709206775121</v>
      </c>
      <c r="AD14" s="26">
        <v>24870</v>
      </c>
      <c r="AE14" s="26">
        <v>24870</v>
      </c>
      <c r="AF14" s="25">
        <v>19236.129000000001</v>
      </c>
      <c r="AG14" s="25">
        <f t="shared" si="27"/>
        <v>77.346718938480095</v>
      </c>
      <c r="AH14" s="21">
        <f t="shared" si="28"/>
        <v>77.346718938480095</v>
      </c>
      <c r="AI14" s="26">
        <v>1273.5999999999999</v>
      </c>
      <c r="AJ14" s="26">
        <v>1273.5999999999999</v>
      </c>
      <c r="AK14" s="25">
        <v>1458.0309999999999</v>
      </c>
      <c r="AL14" s="25">
        <f t="shared" si="13"/>
        <v>114.48107726130654</v>
      </c>
      <c r="AM14" s="21">
        <f t="shared" si="14"/>
        <v>114.48107726130654</v>
      </c>
      <c r="AN14" s="27">
        <v>0</v>
      </c>
      <c r="AO14" s="27">
        <v>0</v>
      </c>
      <c r="AP14" s="25">
        <v>0</v>
      </c>
      <c r="AQ14" s="25" t="e">
        <f t="shared" si="15"/>
        <v>#DIV/0!</v>
      </c>
      <c r="AR14" s="21" t="e">
        <f t="shared" si="16"/>
        <v>#DIV/0!</v>
      </c>
      <c r="AS14" s="27">
        <v>0</v>
      </c>
      <c r="AT14" s="27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141895.4</v>
      </c>
      <c r="AZ14" s="21">
        <v>141895.4</v>
      </c>
      <c r="BA14" s="21">
        <v>141895.4</v>
      </c>
      <c r="BB14" s="28">
        <v>0</v>
      </c>
      <c r="BC14" s="28">
        <v>0</v>
      </c>
      <c r="BD14" s="28">
        <v>0</v>
      </c>
      <c r="BE14" s="29">
        <v>0</v>
      </c>
      <c r="BF14" s="29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5">
        <f t="shared" si="17"/>
        <v>28448.400000000001</v>
      </c>
      <c r="BO14" s="25">
        <f t="shared" si="17"/>
        <v>28448.400000000001</v>
      </c>
      <c r="BP14" s="25">
        <f t="shared" si="29"/>
        <v>29392.752</v>
      </c>
      <c r="BQ14" s="25">
        <f t="shared" si="18"/>
        <v>103.31952587843251</v>
      </c>
      <c r="BR14" s="21">
        <f t="shared" si="19"/>
        <v>103.31952587843251</v>
      </c>
      <c r="BS14" s="26">
        <v>1549.5</v>
      </c>
      <c r="BT14" s="26">
        <v>1549.5</v>
      </c>
      <c r="BU14" s="25">
        <v>2509.59</v>
      </c>
      <c r="BV14" s="21">
        <v>26898.9</v>
      </c>
      <c r="BW14" s="21">
        <v>26898.9</v>
      </c>
      <c r="BX14" s="25">
        <v>26883.162</v>
      </c>
      <c r="BY14" s="21">
        <v>0</v>
      </c>
      <c r="BZ14" s="21">
        <v>0</v>
      </c>
      <c r="CA14" s="21">
        <v>0</v>
      </c>
      <c r="CB14" s="26">
        <v>0</v>
      </c>
      <c r="CC14" s="26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6">
        <v>0</v>
      </c>
      <c r="CL14" s="26">
        <v>0</v>
      </c>
      <c r="CM14" s="21">
        <v>0</v>
      </c>
      <c r="CN14" s="26">
        <v>8183</v>
      </c>
      <c r="CO14" s="26">
        <v>8183</v>
      </c>
      <c r="CP14" s="21">
        <v>3185.855</v>
      </c>
      <c r="CQ14" s="21">
        <v>8123</v>
      </c>
      <c r="CR14" s="21">
        <v>8123</v>
      </c>
      <c r="CS14" s="21">
        <v>2567.855</v>
      </c>
      <c r="CT14" s="26">
        <v>0</v>
      </c>
      <c r="CU14" s="26">
        <v>0</v>
      </c>
      <c r="CV14" s="21">
        <v>386.45800000000003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6170</v>
      </c>
      <c r="DD14" s="21">
        <v>6170</v>
      </c>
      <c r="DE14" s="21">
        <v>6852.8770000000004</v>
      </c>
      <c r="DF14" s="21">
        <v>0</v>
      </c>
      <c r="DG14" s="25">
        <f t="shared" si="20"/>
        <v>232688.9</v>
      </c>
      <c r="DH14" s="25">
        <f t="shared" si="21"/>
        <v>232688.9</v>
      </c>
      <c r="DI14" s="25">
        <f t="shared" si="22"/>
        <v>234371.74380000005</v>
      </c>
      <c r="DJ14" s="21">
        <v>0</v>
      </c>
      <c r="DK14" s="21">
        <v>0</v>
      </c>
      <c r="DL14" s="21">
        <v>0</v>
      </c>
      <c r="DM14" s="21">
        <v>95014.012000000002</v>
      </c>
      <c r="DN14" s="21">
        <v>95014.012000000002</v>
      </c>
      <c r="DO14" s="21">
        <v>23525.157999999999</v>
      </c>
      <c r="DP14" s="21">
        <v>0</v>
      </c>
      <c r="DQ14" s="21">
        <v>0</v>
      </c>
      <c r="DR14" s="21">
        <v>0</v>
      </c>
      <c r="DS14" s="21">
        <v>8675.17</v>
      </c>
      <c r="DT14" s="21">
        <v>8675.17</v>
      </c>
      <c r="DU14" s="21">
        <v>8574.26</v>
      </c>
      <c r="DV14" s="21">
        <v>0</v>
      </c>
      <c r="DW14" s="21">
        <v>0</v>
      </c>
      <c r="DX14" s="21">
        <v>0</v>
      </c>
      <c r="DY14" s="21">
        <v>18058.400000000001</v>
      </c>
      <c r="DZ14" s="21">
        <v>18058.400000000001</v>
      </c>
      <c r="EA14" s="21">
        <v>18058.400000000001</v>
      </c>
      <c r="EB14" s="21">
        <v>0</v>
      </c>
      <c r="EC14" s="25">
        <f t="shared" si="23"/>
        <v>121747.58199999999</v>
      </c>
      <c r="ED14" s="25">
        <f t="shared" si="23"/>
        <v>121747.58199999999</v>
      </c>
      <c r="EE14" s="25">
        <f t="shared" si="24"/>
        <v>50157.817999999999</v>
      </c>
    </row>
    <row r="15" spans="1:135" s="30" customFormat="1" ht="20.25" customHeight="1">
      <c r="A15" s="19">
        <v>6</v>
      </c>
      <c r="B15" s="20" t="s">
        <v>52</v>
      </c>
      <c r="C15" s="21">
        <v>1058.9167</v>
      </c>
      <c r="D15" s="26">
        <v>1068.9109000000001</v>
      </c>
      <c r="E15" s="23">
        <f t="shared" si="0"/>
        <v>79355.7</v>
      </c>
      <c r="F15" s="24">
        <f t="shared" si="1"/>
        <v>79355.7</v>
      </c>
      <c r="G15" s="25">
        <f t="shared" si="2"/>
        <v>88175.534</v>
      </c>
      <c r="H15" s="25">
        <f>G15/F15*100</f>
        <v>111.11430432848555</v>
      </c>
      <c r="I15" s="25">
        <f>G15/E15*100</f>
        <v>111.11430432848555</v>
      </c>
      <c r="J15" s="25">
        <f t="shared" si="3"/>
        <v>29556.2</v>
      </c>
      <c r="K15" s="25">
        <f t="shared" si="4"/>
        <v>29556.2</v>
      </c>
      <c r="L15" s="25">
        <f t="shared" si="5"/>
        <v>26056.822</v>
      </c>
      <c r="M15" s="25">
        <f>L15/K15*100</f>
        <v>88.160257407921179</v>
      </c>
      <c r="N15" s="25">
        <f>L15/J15*100</f>
        <v>88.160257407921179</v>
      </c>
      <c r="O15" s="25">
        <f t="shared" si="6"/>
        <v>7300</v>
      </c>
      <c r="P15" s="25">
        <f t="shared" si="7"/>
        <v>7300</v>
      </c>
      <c r="Q15" s="25">
        <f t="shared" si="8"/>
        <v>7934.9839999999995</v>
      </c>
      <c r="R15" s="25">
        <f t="shared" si="9"/>
        <v>108.69841095890411</v>
      </c>
      <c r="S15" s="21">
        <f t="shared" si="10"/>
        <v>108.69841095890411</v>
      </c>
      <c r="T15" s="26">
        <v>0</v>
      </c>
      <c r="U15" s="25">
        <v>0</v>
      </c>
      <c r="V15" s="25">
        <v>117.91</v>
      </c>
      <c r="W15" s="25" t="e">
        <f t="shared" si="25"/>
        <v>#DIV/0!</v>
      </c>
      <c r="X15" s="21" t="e">
        <f t="shared" si="26"/>
        <v>#DIV/0!</v>
      </c>
      <c r="Y15" s="26">
        <v>10326.200000000001</v>
      </c>
      <c r="Z15" s="26">
        <v>10326.200000000001</v>
      </c>
      <c r="AA15" s="25">
        <v>8826.4210000000003</v>
      </c>
      <c r="AB15" s="25">
        <f t="shared" si="11"/>
        <v>85.47598342081308</v>
      </c>
      <c r="AC15" s="21">
        <f t="shared" si="12"/>
        <v>85.47598342081308</v>
      </c>
      <c r="AD15" s="26">
        <v>7300</v>
      </c>
      <c r="AE15" s="26">
        <v>7300</v>
      </c>
      <c r="AF15" s="25">
        <v>7817.0739999999996</v>
      </c>
      <c r="AG15" s="25">
        <f t="shared" si="27"/>
        <v>107.08320547945205</v>
      </c>
      <c r="AH15" s="21">
        <f t="shared" si="28"/>
        <v>107.08320547945205</v>
      </c>
      <c r="AI15" s="26">
        <v>2730</v>
      </c>
      <c r="AJ15" s="26">
        <v>2730</v>
      </c>
      <c r="AK15" s="25">
        <v>2517.6999999999998</v>
      </c>
      <c r="AL15" s="25">
        <f t="shared" si="13"/>
        <v>92.223443223443212</v>
      </c>
      <c r="AM15" s="21">
        <f t="shared" si="14"/>
        <v>92.223443223443212</v>
      </c>
      <c r="AN15" s="27">
        <v>0</v>
      </c>
      <c r="AO15" s="27">
        <v>0</v>
      </c>
      <c r="AP15" s="25">
        <v>0</v>
      </c>
      <c r="AQ15" s="25" t="e">
        <f t="shared" si="15"/>
        <v>#DIV/0!</v>
      </c>
      <c r="AR15" s="21" t="e">
        <f t="shared" si="16"/>
        <v>#DIV/0!</v>
      </c>
      <c r="AS15" s="27">
        <v>0</v>
      </c>
      <c r="AT15" s="27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49799.5</v>
      </c>
      <c r="AZ15" s="21">
        <v>49799.5</v>
      </c>
      <c r="BA15" s="21">
        <v>49799.5</v>
      </c>
      <c r="BB15" s="28">
        <v>0</v>
      </c>
      <c r="BC15" s="28">
        <v>0</v>
      </c>
      <c r="BD15" s="28">
        <v>0</v>
      </c>
      <c r="BE15" s="29">
        <v>0</v>
      </c>
      <c r="BF15" s="29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5">
        <f t="shared" si="17"/>
        <v>2500</v>
      </c>
      <c r="BO15" s="25">
        <f t="shared" si="17"/>
        <v>2500</v>
      </c>
      <c r="BP15" s="25">
        <f t="shared" si="29"/>
        <v>1606.7</v>
      </c>
      <c r="BQ15" s="25">
        <f t="shared" si="18"/>
        <v>64.268000000000001</v>
      </c>
      <c r="BR15" s="21">
        <f t="shared" si="19"/>
        <v>64.268000000000001</v>
      </c>
      <c r="BS15" s="26">
        <v>0</v>
      </c>
      <c r="BT15" s="26">
        <v>0</v>
      </c>
      <c r="BU15" s="25">
        <v>300</v>
      </c>
      <c r="BV15" s="21">
        <v>2500</v>
      </c>
      <c r="BW15" s="21">
        <v>2500</v>
      </c>
      <c r="BX15" s="25">
        <v>1306.7</v>
      </c>
      <c r="BY15" s="21">
        <v>0</v>
      </c>
      <c r="BZ15" s="21">
        <v>0</v>
      </c>
      <c r="CA15" s="21">
        <v>0</v>
      </c>
      <c r="CB15" s="26">
        <v>0</v>
      </c>
      <c r="CC15" s="26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6">
        <v>0</v>
      </c>
      <c r="CL15" s="26">
        <v>0</v>
      </c>
      <c r="CM15" s="21">
        <v>0</v>
      </c>
      <c r="CN15" s="26">
        <v>2700</v>
      </c>
      <c r="CO15" s="26">
        <v>2700</v>
      </c>
      <c r="CP15" s="21">
        <v>865.71699999999998</v>
      </c>
      <c r="CQ15" s="21">
        <v>2700</v>
      </c>
      <c r="CR15" s="21">
        <v>2700</v>
      </c>
      <c r="CS15" s="21">
        <v>167.7</v>
      </c>
      <c r="CT15" s="26">
        <v>0</v>
      </c>
      <c r="CU15" s="26">
        <v>0</v>
      </c>
      <c r="CV15" s="21">
        <v>0</v>
      </c>
      <c r="CW15" s="21">
        <v>0</v>
      </c>
      <c r="CX15" s="21">
        <v>0</v>
      </c>
      <c r="CY15" s="21">
        <v>300</v>
      </c>
      <c r="CZ15" s="21">
        <v>0</v>
      </c>
      <c r="DA15" s="21">
        <v>0</v>
      </c>
      <c r="DB15" s="21">
        <v>0</v>
      </c>
      <c r="DC15" s="21">
        <v>4000</v>
      </c>
      <c r="DD15" s="21">
        <v>4000</v>
      </c>
      <c r="DE15" s="21">
        <v>4005.3</v>
      </c>
      <c r="DF15" s="21">
        <v>0</v>
      </c>
      <c r="DG15" s="25">
        <f t="shared" si="20"/>
        <v>79355.7</v>
      </c>
      <c r="DH15" s="25">
        <f t="shared" si="21"/>
        <v>79355.7</v>
      </c>
      <c r="DI15" s="25">
        <f t="shared" si="22"/>
        <v>75856.322</v>
      </c>
      <c r="DJ15" s="21">
        <v>0</v>
      </c>
      <c r="DK15" s="21">
        <v>0</v>
      </c>
      <c r="DL15" s="21">
        <v>0</v>
      </c>
      <c r="DM15" s="21">
        <v>0</v>
      </c>
      <c r="DN15" s="21">
        <v>0</v>
      </c>
      <c r="DO15" s="21">
        <v>12319.212</v>
      </c>
      <c r="DP15" s="21">
        <v>0</v>
      </c>
      <c r="DQ15" s="21">
        <v>0</v>
      </c>
      <c r="DR15" s="21">
        <v>0</v>
      </c>
      <c r="DS15" s="21">
        <v>0</v>
      </c>
      <c r="DT15" s="21">
        <v>0</v>
      </c>
      <c r="DU15" s="21">
        <v>0</v>
      </c>
      <c r="DV15" s="21">
        <v>0</v>
      </c>
      <c r="DW15" s="21">
        <v>0</v>
      </c>
      <c r="DX15" s="21">
        <v>0</v>
      </c>
      <c r="DY15" s="21">
        <v>0</v>
      </c>
      <c r="DZ15" s="21">
        <v>0</v>
      </c>
      <c r="EA15" s="21">
        <v>0</v>
      </c>
      <c r="EB15" s="21">
        <v>0</v>
      </c>
      <c r="EC15" s="25">
        <f t="shared" si="23"/>
        <v>0</v>
      </c>
      <c r="ED15" s="25">
        <f t="shared" si="23"/>
        <v>0</v>
      </c>
      <c r="EE15" s="25">
        <f t="shared" si="24"/>
        <v>12319.212</v>
      </c>
    </row>
    <row r="16" spans="1:135" s="30" customFormat="1" ht="20.25" customHeight="1">
      <c r="A16" s="19">
        <v>7</v>
      </c>
      <c r="B16" s="20" t="s">
        <v>53</v>
      </c>
      <c r="C16" s="21">
        <v>789.64670000000001</v>
      </c>
      <c r="D16" s="26">
        <v>8554.3032999999996</v>
      </c>
      <c r="E16" s="23">
        <f t="shared" si="0"/>
        <v>82169.2</v>
      </c>
      <c r="F16" s="24">
        <f t="shared" si="1"/>
        <v>82169.2</v>
      </c>
      <c r="G16" s="25">
        <f t="shared" si="2"/>
        <v>76642.864499999996</v>
      </c>
      <c r="H16" s="25">
        <f>G16/F16*100</f>
        <v>93.274444073935243</v>
      </c>
      <c r="I16" s="25">
        <f>G16/E16*100</f>
        <v>93.274444073935243</v>
      </c>
      <c r="J16" s="25">
        <f t="shared" si="3"/>
        <v>30481.900000000005</v>
      </c>
      <c r="K16" s="25">
        <f t="shared" si="4"/>
        <v>30481.900000000005</v>
      </c>
      <c r="L16" s="25">
        <f t="shared" si="5"/>
        <v>26755.405500000001</v>
      </c>
      <c r="M16" s="25">
        <f>L16/K16*100</f>
        <v>87.774730249754768</v>
      </c>
      <c r="N16" s="25">
        <f>L16/J16*100</f>
        <v>87.774730249754768</v>
      </c>
      <c r="O16" s="25">
        <f t="shared" si="6"/>
        <v>10592.9</v>
      </c>
      <c r="P16" s="25">
        <f t="shared" si="7"/>
        <v>10592.9</v>
      </c>
      <c r="Q16" s="25">
        <f t="shared" si="8"/>
        <v>7775.0190000000002</v>
      </c>
      <c r="R16" s="25">
        <f t="shared" si="9"/>
        <v>73.398398927583571</v>
      </c>
      <c r="S16" s="21">
        <f t="shared" si="10"/>
        <v>73.398398927583571</v>
      </c>
      <c r="T16" s="26">
        <v>0</v>
      </c>
      <c r="U16" s="25">
        <v>0</v>
      </c>
      <c r="V16" s="25">
        <v>0.40400000000000003</v>
      </c>
      <c r="W16" s="25" t="e">
        <f t="shared" si="25"/>
        <v>#DIV/0!</v>
      </c>
      <c r="X16" s="21" t="e">
        <f t="shared" si="26"/>
        <v>#DIV/0!</v>
      </c>
      <c r="Y16" s="26">
        <v>10517.300000000003</v>
      </c>
      <c r="Z16" s="26">
        <v>10517.300000000003</v>
      </c>
      <c r="AA16" s="25">
        <v>9991.6594999999979</v>
      </c>
      <c r="AB16" s="25">
        <f t="shared" si="11"/>
        <v>95.002134578266237</v>
      </c>
      <c r="AC16" s="21">
        <f t="shared" si="12"/>
        <v>95.002134578266237</v>
      </c>
      <c r="AD16" s="26">
        <v>10592.9</v>
      </c>
      <c r="AE16" s="26">
        <v>10592.9</v>
      </c>
      <c r="AF16" s="25">
        <v>7774.6149999999998</v>
      </c>
      <c r="AG16" s="25">
        <f t="shared" si="27"/>
        <v>73.394585052251983</v>
      </c>
      <c r="AH16" s="21">
        <f t="shared" si="28"/>
        <v>73.394585052251983</v>
      </c>
      <c r="AI16" s="26">
        <v>1000</v>
      </c>
      <c r="AJ16" s="26">
        <v>1000</v>
      </c>
      <c r="AK16" s="25">
        <v>1217</v>
      </c>
      <c r="AL16" s="25">
        <f t="shared" si="13"/>
        <v>121.7</v>
      </c>
      <c r="AM16" s="21">
        <f t="shared" si="14"/>
        <v>121.7</v>
      </c>
      <c r="AN16" s="27">
        <v>0</v>
      </c>
      <c r="AO16" s="27">
        <v>0</v>
      </c>
      <c r="AP16" s="25">
        <v>0</v>
      </c>
      <c r="AQ16" s="25" t="e">
        <f t="shared" si="15"/>
        <v>#DIV/0!</v>
      </c>
      <c r="AR16" s="21" t="e">
        <f t="shared" si="16"/>
        <v>#DIV/0!</v>
      </c>
      <c r="AS16" s="27">
        <v>0</v>
      </c>
      <c r="AT16" s="27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44687.3</v>
      </c>
      <c r="AZ16" s="21">
        <v>44687.3</v>
      </c>
      <c r="BA16" s="21">
        <v>44687.3</v>
      </c>
      <c r="BB16" s="28">
        <v>0</v>
      </c>
      <c r="BC16" s="28">
        <v>0</v>
      </c>
      <c r="BD16" s="28">
        <v>0</v>
      </c>
      <c r="BE16" s="29">
        <v>0</v>
      </c>
      <c r="BF16" s="29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5">
        <f t="shared" si="17"/>
        <v>2871.7</v>
      </c>
      <c r="BO16" s="25">
        <f t="shared" si="17"/>
        <v>2871.7</v>
      </c>
      <c r="BP16" s="25">
        <f t="shared" si="29"/>
        <v>2467.201</v>
      </c>
      <c r="BQ16" s="25">
        <f t="shared" si="18"/>
        <v>85.914301633178951</v>
      </c>
      <c r="BR16" s="21">
        <f t="shared" si="19"/>
        <v>85.914301633178951</v>
      </c>
      <c r="BS16" s="26">
        <v>2471.6999999999998</v>
      </c>
      <c r="BT16" s="26">
        <v>2471.6999999999998</v>
      </c>
      <c r="BU16" s="25">
        <v>2075.201</v>
      </c>
      <c r="BV16" s="21">
        <v>0</v>
      </c>
      <c r="BW16" s="21">
        <v>0</v>
      </c>
      <c r="BX16" s="25">
        <v>0</v>
      </c>
      <c r="BY16" s="21">
        <v>0</v>
      </c>
      <c r="BZ16" s="21">
        <v>0</v>
      </c>
      <c r="CA16" s="21">
        <v>0</v>
      </c>
      <c r="CB16" s="26">
        <v>400</v>
      </c>
      <c r="CC16" s="26">
        <v>400</v>
      </c>
      <c r="CD16" s="21">
        <v>392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6">
        <v>0</v>
      </c>
      <c r="CL16" s="26">
        <v>0</v>
      </c>
      <c r="CM16" s="21">
        <v>0</v>
      </c>
      <c r="CN16" s="26">
        <v>1350</v>
      </c>
      <c r="CO16" s="26">
        <v>1350</v>
      </c>
      <c r="CP16" s="21">
        <v>1736.376</v>
      </c>
      <c r="CQ16" s="21">
        <v>1300</v>
      </c>
      <c r="CR16" s="21">
        <v>1300</v>
      </c>
      <c r="CS16" s="21">
        <v>1716.376</v>
      </c>
      <c r="CT16" s="26">
        <v>0</v>
      </c>
      <c r="CU16" s="26">
        <v>0</v>
      </c>
      <c r="CV16" s="21">
        <v>0</v>
      </c>
      <c r="CW16" s="21">
        <v>100</v>
      </c>
      <c r="CX16" s="21">
        <v>100</v>
      </c>
      <c r="CY16" s="21">
        <v>0</v>
      </c>
      <c r="CZ16" s="21">
        <v>0</v>
      </c>
      <c r="DA16" s="21">
        <v>0</v>
      </c>
      <c r="DB16" s="21">
        <v>0</v>
      </c>
      <c r="DC16" s="21">
        <v>4050</v>
      </c>
      <c r="DD16" s="21">
        <v>4050</v>
      </c>
      <c r="DE16" s="21">
        <v>3568.15</v>
      </c>
      <c r="DF16" s="21">
        <v>0</v>
      </c>
      <c r="DG16" s="25">
        <f t="shared" si="20"/>
        <v>75169.2</v>
      </c>
      <c r="DH16" s="25">
        <f t="shared" si="21"/>
        <v>75169.2</v>
      </c>
      <c r="DI16" s="25">
        <f t="shared" si="22"/>
        <v>71442.705499999996</v>
      </c>
      <c r="DJ16" s="21">
        <v>0</v>
      </c>
      <c r="DK16" s="21">
        <v>0</v>
      </c>
      <c r="DL16" s="21">
        <v>0</v>
      </c>
      <c r="DM16" s="21">
        <v>7000</v>
      </c>
      <c r="DN16" s="21">
        <v>7000</v>
      </c>
      <c r="DO16" s="21">
        <v>5200.1589999999997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  <c r="DY16" s="31">
        <v>0</v>
      </c>
      <c r="DZ16" s="21">
        <v>0</v>
      </c>
      <c r="EA16" s="21">
        <v>0</v>
      </c>
      <c r="EB16" s="21">
        <v>0</v>
      </c>
      <c r="EC16" s="25">
        <f t="shared" si="23"/>
        <v>7000</v>
      </c>
      <c r="ED16" s="25">
        <f t="shared" si="23"/>
        <v>7000</v>
      </c>
      <c r="EE16" s="25">
        <f t="shared" si="24"/>
        <v>5200.1589999999997</v>
      </c>
    </row>
    <row r="17" spans="1:142" s="30" customFormat="1" ht="20.25" customHeight="1">
      <c r="A17" s="19">
        <v>8</v>
      </c>
      <c r="B17" s="20" t="s">
        <v>54</v>
      </c>
      <c r="C17" s="21">
        <v>26747.681400000001</v>
      </c>
      <c r="D17" s="26">
        <v>6498.5569999999998</v>
      </c>
      <c r="E17" s="23">
        <f t="shared" si="0"/>
        <v>1283194.1000000003</v>
      </c>
      <c r="F17" s="24">
        <f t="shared" si="1"/>
        <v>1283194.1000000003</v>
      </c>
      <c r="G17" s="25">
        <f t="shared" si="2"/>
        <v>1348432.1194999998</v>
      </c>
      <c r="H17" s="25">
        <f>G17/F17*100</f>
        <v>105.08403362359596</v>
      </c>
      <c r="I17" s="25">
        <f>G17/E17*100</f>
        <v>105.08403362359596</v>
      </c>
      <c r="J17" s="25">
        <f t="shared" si="3"/>
        <v>428835.90000000026</v>
      </c>
      <c r="K17" s="25">
        <f t="shared" si="4"/>
        <v>428835.90000000026</v>
      </c>
      <c r="L17" s="25">
        <f t="shared" si="5"/>
        <v>497165.65550000005</v>
      </c>
      <c r="M17" s="25">
        <f>L17/K17*100</f>
        <v>115.93377688295215</v>
      </c>
      <c r="N17" s="25">
        <f>L17/J17*100</f>
        <v>115.93377688295215</v>
      </c>
      <c r="O17" s="25">
        <f t="shared" si="6"/>
        <v>156850</v>
      </c>
      <c r="P17" s="25">
        <f t="shared" si="7"/>
        <v>156850</v>
      </c>
      <c r="Q17" s="25">
        <f t="shared" si="8"/>
        <v>155167.28700000001</v>
      </c>
      <c r="R17" s="25">
        <f t="shared" si="9"/>
        <v>98.927183296142815</v>
      </c>
      <c r="S17" s="21">
        <f t="shared" si="10"/>
        <v>98.927183296142815</v>
      </c>
      <c r="T17" s="26">
        <v>19200</v>
      </c>
      <c r="U17" s="25">
        <v>19200</v>
      </c>
      <c r="V17" s="25">
        <v>26361.902999999998</v>
      </c>
      <c r="W17" s="25">
        <f t="shared" si="25"/>
        <v>137.30157812499999</v>
      </c>
      <c r="X17" s="21">
        <f t="shared" si="26"/>
        <v>137.30157812499999</v>
      </c>
      <c r="Y17" s="26">
        <v>76200.000000000233</v>
      </c>
      <c r="Z17" s="26">
        <v>76200.000000000233</v>
      </c>
      <c r="AA17" s="25">
        <v>113079.50949999996</v>
      </c>
      <c r="AB17" s="25">
        <f t="shared" si="11"/>
        <v>148.3983064304457</v>
      </c>
      <c r="AC17" s="21">
        <f t="shared" si="12"/>
        <v>148.3983064304457</v>
      </c>
      <c r="AD17" s="26">
        <v>137650</v>
      </c>
      <c r="AE17" s="26">
        <v>137650</v>
      </c>
      <c r="AF17" s="25">
        <v>128805.38400000001</v>
      </c>
      <c r="AG17" s="25">
        <f t="shared" si="27"/>
        <v>93.574561569197243</v>
      </c>
      <c r="AH17" s="21">
        <f t="shared" si="28"/>
        <v>93.574561569197243</v>
      </c>
      <c r="AI17" s="26">
        <v>14270</v>
      </c>
      <c r="AJ17" s="26">
        <v>14270</v>
      </c>
      <c r="AK17" s="25">
        <v>13961.981</v>
      </c>
      <c r="AL17" s="25">
        <f t="shared" si="13"/>
        <v>97.841492641906086</v>
      </c>
      <c r="AM17" s="21">
        <f t="shared" si="14"/>
        <v>97.841492641906086</v>
      </c>
      <c r="AN17" s="27">
        <v>6000</v>
      </c>
      <c r="AO17" s="27">
        <v>6000</v>
      </c>
      <c r="AP17" s="25">
        <v>8695.64</v>
      </c>
      <c r="AQ17" s="25">
        <f t="shared" si="15"/>
        <v>144.92733333333331</v>
      </c>
      <c r="AR17" s="21">
        <f t="shared" si="16"/>
        <v>144.92733333333331</v>
      </c>
      <c r="AS17" s="27">
        <v>0</v>
      </c>
      <c r="AT17" s="27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813209.4</v>
      </c>
      <c r="AZ17" s="21">
        <v>813209.4</v>
      </c>
      <c r="BA17" s="21">
        <v>813209.4</v>
      </c>
      <c r="BB17" s="28">
        <v>0</v>
      </c>
      <c r="BC17" s="28">
        <v>0</v>
      </c>
      <c r="BD17" s="28">
        <v>90</v>
      </c>
      <c r="BE17" s="29">
        <v>9438.7000000000007</v>
      </c>
      <c r="BF17" s="29">
        <v>9438.7000000000007</v>
      </c>
      <c r="BG17" s="21">
        <v>9408.7000000000007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5">
        <f t="shared" si="17"/>
        <v>25584</v>
      </c>
      <c r="BO17" s="25">
        <f t="shared" si="17"/>
        <v>25584</v>
      </c>
      <c r="BP17" s="25">
        <f t="shared" si="29"/>
        <v>28147.602000000003</v>
      </c>
      <c r="BQ17" s="25">
        <f t="shared" si="18"/>
        <v>110.02033302063792</v>
      </c>
      <c r="BR17" s="21">
        <f t="shared" si="19"/>
        <v>110.02033302063792</v>
      </c>
      <c r="BS17" s="26">
        <v>21840</v>
      </c>
      <c r="BT17" s="26">
        <v>21840</v>
      </c>
      <c r="BU17" s="25">
        <v>24836.7</v>
      </c>
      <c r="BV17" s="21">
        <v>0</v>
      </c>
      <c r="BW17" s="21">
        <v>0</v>
      </c>
      <c r="BX17" s="25">
        <v>953.77200000000005</v>
      </c>
      <c r="BY17" s="21">
        <v>0</v>
      </c>
      <c r="BZ17" s="21">
        <v>0</v>
      </c>
      <c r="CA17" s="21">
        <v>0</v>
      </c>
      <c r="CB17" s="26">
        <v>3744</v>
      </c>
      <c r="CC17" s="26">
        <v>3744</v>
      </c>
      <c r="CD17" s="21">
        <v>2357.13</v>
      </c>
      <c r="CE17" s="21">
        <v>0</v>
      </c>
      <c r="CF17" s="21">
        <v>0</v>
      </c>
      <c r="CG17" s="21">
        <v>0</v>
      </c>
      <c r="CH17" s="21">
        <v>4895.1000000000004</v>
      </c>
      <c r="CI17" s="21">
        <v>4895.1000000000004</v>
      </c>
      <c r="CJ17" s="21">
        <v>4895.1000000000004</v>
      </c>
      <c r="CK17" s="26">
        <v>0</v>
      </c>
      <c r="CL17" s="26">
        <v>0</v>
      </c>
      <c r="CM17" s="21">
        <v>0</v>
      </c>
      <c r="CN17" s="26">
        <v>127931.9</v>
      </c>
      <c r="CO17" s="26">
        <v>127931.9</v>
      </c>
      <c r="CP17" s="21">
        <v>156979.13200000001</v>
      </c>
      <c r="CQ17" s="21">
        <v>64000</v>
      </c>
      <c r="CR17" s="21">
        <v>64000</v>
      </c>
      <c r="CS17" s="21">
        <v>59102.61</v>
      </c>
      <c r="CT17" s="26">
        <v>21000</v>
      </c>
      <c r="CU17" s="26">
        <v>21000</v>
      </c>
      <c r="CV17" s="21">
        <v>18428.52</v>
      </c>
      <c r="CW17" s="21">
        <v>1000</v>
      </c>
      <c r="CX17" s="21">
        <v>1000</v>
      </c>
      <c r="CY17" s="21">
        <v>2045</v>
      </c>
      <c r="CZ17" s="21">
        <v>26815</v>
      </c>
      <c r="DA17" s="21">
        <v>26815</v>
      </c>
      <c r="DB17" s="21">
        <v>23663.263999999999</v>
      </c>
      <c r="DC17" s="21">
        <v>0</v>
      </c>
      <c r="DD17" s="21">
        <v>0</v>
      </c>
      <c r="DE17" s="21">
        <v>660.98400000000004</v>
      </c>
      <c r="DF17" s="21">
        <v>0</v>
      </c>
      <c r="DG17" s="25">
        <f t="shared" si="20"/>
        <v>1283194.1000000003</v>
      </c>
      <c r="DH17" s="25">
        <f t="shared" si="21"/>
        <v>1283194.1000000003</v>
      </c>
      <c r="DI17" s="25">
        <f t="shared" si="22"/>
        <v>1348432.1194999998</v>
      </c>
      <c r="DJ17" s="21">
        <v>0</v>
      </c>
      <c r="DK17" s="21">
        <v>0</v>
      </c>
      <c r="DL17" s="21">
        <v>0</v>
      </c>
      <c r="DM17" s="21">
        <v>0</v>
      </c>
      <c r="DN17" s="21">
        <v>0</v>
      </c>
      <c r="DO17" s="21">
        <v>0</v>
      </c>
      <c r="DP17" s="21">
        <v>0</v>
      </c>
      <c r="DQ17" s="21">
        <v>0</v>
      </c>
      <c r="DR17" s="21">
        <v>0</v>
      </c>
      <c r="DS17" s="21">
        <v>0</v>
      </c>
      <c r="DT17" s="21">
        <v>0</v>
      </c>
      <c r="DU17" s="21">
        <v>0</v>
      </c>
      <c r="DV17" s="21">
        <v>0</v>
      </c>
      <c r="DW17" s="21">
        <v>0</v>
      </c>
      <c r="DX17" s="21">
        <v>0</v>
      </c>
      <c r="DY17" s="21">
        <v>25000</v>
      </c>
      <c r="DZ17" s="21">
        <v>25000</v>
      </c>
      <c r="EA17" s="21">
        <v>25000</v>
      </c>
      <c r="EB17" s="21">
        <v>0</v>
      </c>
      <c r="EC17" s="25">
        <f t="shared" si="23"/>
        <v>25000</v>
      </c>
      <c r="ED17" s="25">
        <f t="shared" si="23"/>
        <v>25000</v>
      </c>
      <c r="EE17" s="25">
        <f t="shared" si="24"/>
        <v>25000</v>
      </c>
    </row>
    <row r="18" spans="1:142" s="30" customFormat="1" ht="20.25" customHeight="1">
      <c r="A18" s="19">
        <v>9</v>
      </c>
      <c r="B18" s="20" t="s">
        <v>55</v>
      </c>
      <c r="C18" s="21">
        <v>277948.26049999997</v>
      </c>
      <c r="D18" s="26">
        <v>167187.40729999999</v>
      </c>
      <c r="E18" s="23">
        <f t="shared" si="0"/>
        <v>1893694.3</v>
      </c>
      <c r="F18" s="24">
        <f t="shared" si="1"/>
        <v>1893694.3</v>
      </c>
      <c r="G18" s="25">
        <f t="shared" si="2"/>
        <v>2160904.7441999996</v>
      </c>
      <c r="H18" s="25">
        <f>G18/F18*100</f>
        <v>114.11053749277271</v>
      </c>
      <c r="I18" s="25">
        <f>G18/E18*100</f>
        <v>114.11053749277271</v>
      </c>
      <c r="J18" s="25">
        <f t="shared" si="3"/>
        <v>862501</v>
      </c>
      <c r="K18" s="25">
        <f t="shared" si="4"/>
        <v>862501</v>
      </c>
      <c r="L18" s="25">
        <f t="shared" si="5"/>
        <v>969520.37820000004</v>
      </c>
      <c r="M18" s="25">
        <f>L18/K18*100</f>
        <v>112.40802946315425</v>
      </c>
      <c r="N18" s="25">
        <f>L18/J18*100</f>
        <v>112.40802946315425</v>
      </c>
      <c r="O18" s="25">
        <f t="shared" si="6"/>
        <v>335000</v>
      </c>
      <c r="P18" s="25">
        <f t="shared" si="7"/>
        <v>335000</v>
      </c>
      <c r="Q18" s="25">
        <f t="shared" si="8"/>
        <v>311663.30819999997</v>
      </c>
      <c r="R18" s="25">
        <f t="shared" si="9"/>
        <v>93.033823343283572</v>
      </c>
      <c r="S18" s="21">
        <f t="shared" si="10"/>
        <v>93.033823343283572</v>
      </c>
      <c r="T18" s="26">
        <v>69000</v>
      </c>
      <c r="U18" s="25">
        <v>69000</v>
      </c>
      <c r="V18" s="25">
        <v>38052.5092</v>
      </c>
      <c r="W18" s="25">
        <f t="shared" si="25"/>
        <v>55.148564057971015</v>
      </c>
      <c r="X18" s="21">
        <f t="shared" si="26"/>
        <v>55.148564057971015</v>
      </c>
      <c r="Y18" s="26">
        <v>24700</v>
      </c>
      <c r="Z18" s="26">
        <v>24700</v>
      </c>
      <c r="AA18" s="25">
        <v>138774.33899999995</v>
      </c>
      <c r="AB18" s="25">
        <f t="shared" si="11"/>
        <v>561.83942914979741</v>
      </c>
      <c r="AC18" s="21">
        <f t="shared" si="12"/>
        <v>561.83942914979741</v>
      </c>
      <c r="AD18" s="26">
        <v>266000</v>
      </c>
      <c r="AE18" s="26">
        <v>266000</v>
      </c>
      <c r="AF18" s="25">
        <v>273610.799</v>
      </c>
      <c r="AG18" s="25">
        <f t="shared" si="27"/>
        <v>102.86120263157895</v>
      </c>
      <c r="AH18" s="21">
        <f t="shared" si="28"/>
        <v>102.86120263157895</v>
      </c>
      <c r="AI18" s="26">
        <v>31640</v>
      </c>
      <c r="AJ18" s="26">
        <v>31640</v>
      </c>
      <c r="AK18" s="25">
        <v>49084.928</v>
      </c>
      <c r="AL18" s="25">
        <f t="shared" si="13"/>
        <v>155.13567635903919</v>
      </c>
      <c r="AM18" s="21">
        <f t="shared" si="14"/>
        <v>155.13567635903919</v>
      </c>
      <c r="AN18" s="27">
        <v>29500</v>
      </c>
      <c r="AO18" s="27">
        <v>29500</v>
      </c>
      <c r="AP18" s="25">
        <v>50469.936000000002</v>
      </c>
      <c r="AQ18" s="25">
        <f t="shared" si="15"/>
        <v>171.08452881355933</v>
      </c>
      <c r="AR18" s="21">
        <f t="shared" si="16"/>
        <v>171.08452881355933</v>
      </c>
      <c r="AS18" s="27">
        <v>0</v>
      </c>
      <c r="AT18" s="27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1017525.1</v>
      </c>
      <c r="AZ18" s="21">
        <v>1017525.1</v>
      </c>
      <c r="BA18" s="21">
        <v>1017525.1</v>
      </c>
      <c r="BB18" s="28">
        <v>0</v>
      </c>
      <c r="BC18" s="28">
        <v>0</v>
      </c>
      <c r="BD18" s="28">
        <v>0</v>
      </c>
      <c r="BE18" s="29">
        <v>8168.2</v>
      </c>
      <c r="BF18" s="29">
        <v>8168.2</v>
      </c>
      <c r="BG18" s="21">
        <v>3814.4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5">
        <f t="shared" si="17"/>
        <v>24000</v>
      </c>
      <c r="BO18" s="25">
        <f t="shared" si="17"/>
        <v>24000</v>
      </c>
      <c r="BP18" s="25">
        <f t="shared" si="29"/>
        <v>35389.989000000001</v>
      </c>
      <c r="BQ18" s="25">
        <f t="shared" si="18"/>
        <v>147.45828750000001</v>
      </c>
      <c r="BR18" s="21">
        <f t="shared" si="19"/>
        <v>147.45828750000001</v>
      </c>
      <c r="BS18" s="26">
        <v>12000</v>
      </c>
      <c r="BT18" s="26">
        <v>12000</v>
      </c>
      <c r="BU18" s="25">
        <v>19257.475999999999</v>
      </c>
      <c r="BV18" s="21">
        <v>0</v>
      </c>
      <c r="BW18" s="21">
        <v>0</v>
      </c>
      <c r="BX18" s="25">
        <v>0</v>
      </c>
      <c r="BY18" s="21">
        <v>0</v>
      </c>
      <c r="BZ18" s="21">
        <v>0</v>
      </c>
      <c r="CA18" s="21">
        <v>0</v>
      </c>
      <c r="CB18" s="26">
        <v>12000</v>
      </c>
      <c r="CC18" s="26">
        <v>12000</v>
      </c>
      <c r="CD18" s="21">
        <v>16132.513000000001</v>
      </c>
      <c r="CE18" s="21">
        <v>0</v>
      </c>
      <c r="CF18" s="21">
        <v>0</v>
      </c>
      <c r="CG18" s="21">
        <v>0</v>
      </c>
      <c r="CH18" s="21">
        <v>5500</v>
      </c>
      <c r="CI18" s="21">
        <v>5500</v>
      </c>
      <c r="CJ18" s="21">
        <v>5561.4</v>
      </c>
      <c r="CK18" s="26">
        <v>0</v>
      </c>
      <c r="CL18" s="26">
        <v>0</v>
      </c>
      <c r="CM18" s="21">
        <v>0</v>
      </c>
      <c r="CN18" s="26">
        <v>315661</v>
      </c>
      <c r="CO18" s="26">
        <v>315661</v>
      </c>
      <c r="CP18" s="21">
        <v>272186.56400000001</v>
      </c>
      <c r="CQ18" s="21">
        <v>162351</v>
      </c>
      <c r="CR18" s="21">
        <v>162351</v>
      </c>
      <c r="CS18" s="21">
        <v>162319.38699999999</v>
      </c>
      <c r="CT18" s="26">
        <v>25000</v>
      </c>
      <c r="CU18" s="26">
        <v>25000</v>
      </c>
      <c r="CV18" s="21">
        <v>37731.033000000003</v>
      </c>
      <c r="CW18" s="21">
        <v>5000</v>
      </c>
      <c r="CX18" s="21">
        <v>5000</v>
      </c>
      <c r="CY18" s="21">
        <v>6460</v>
      </c>
      <c r="CZ18" s="21">
        <v>0</v>
      </c>
      <c r="DA18" s="21">
        <v>0</v>
      </c>
      <c r="DB18" s="21">
        <v>0</v>
      </c>
      <c r="DC18" s="21">
        <v>72000</v>
      </c>
      <c r="DD18" s="21">
        <v>72000</v>
      </c>
      <c r="DE18" s="21">
        <v>67760.281000000003</v>
      </c>
      <c r="DF18" s="21">
        <v>0</v>
      </c>
      <c r="DG18" s="25">
        <f t="shared" si="20"/>
        <v>1893694.3</v>
      </c>
      <c r="DH18" s="25">
        <f t="shared" si="21"/>
        <v>1893694.3</v>
      </c>
      <c r="DI18" s="25">
        <f t="shared" si="22"/>
        <v>1996421.2781999998</v>
      </c>
      <c r="DJ18" s="21">
        <v>0</v>
      </c>
      <c r="DK18" s="21">
        <v>0</v>
      </c>
      <c r="DL18" s="21">
        <v>0</v>
      </c>
      <c r="DM18" s="21">
        <v>0</v>
      </c>
      <c r="DN18" s="21">
        <v>0</v>
      </c>
      <c r="DO18" s="21">
        <v>164483.46599999999</v>
      </c>
      <c r="DP18" s="21">
        <v>0</v>
      </c>
      <c r="DQ18" s="21">
        <v>0</v>
      </c>
      <c r="DR18" s="21">
        <v>0</v>
      </c>
      <c r="DS18" s="21">
        <v>0</v>
      </c>
      <c r="DT18" s="21">
        <v>0</v>
      </c>
      <c r="DU18" s="21">
        <v>0</v>
      </c>
      <c r="DV18" s="21">
        <v>0</v>
      </c>
      <c r="DW18" s="21">
        <v>0</v>
      </c>
      <c r="DX18" s="21">
        <v>0</v>
      </c>
      <c r="DY18" s="21">
        <v>0</v>
      </c>
      <c r="DZ18" s="21">
        <v>0</v>
      </c>
      <c r="EA18" s="21">
        <v>0</v>
      </c>
      <c r="EB18" s="21">
        <v>0</v>
      </c>
      <c r="EC18" s="25">
        <f t="shared" si="23"/>
        <v>0</v>
      </c>
      <c r="ED18" s="25">
        <f t="shared" si="23"/>
        <v>0</v>
      </c>
      <c r="EE18" s="25">
        <f t="shared" si="24"/>
        <v>164483.46599999999</v>
      </c>
    </row>
    <row r="19" spans="1:142" s="30" customFormat="1" ht="20.25" customHeight="1">
      <c r="A19" s="19">
        <v>10</v>
      </c>
      <c r="B19" s="20" t="s">
        <v>56</v>
      </c>
      <c r="C19" s="21">
        <v>44198.358699999997</v>
      </c>
      <c r="D19" s="26">
        <v>15198.6602</v>
      </c>
      <c r="E19" s="23">
        <f t="shared" si="0"/>
        <v>469350.43900000001</v>
      </c>
      <c r="F19" s="24">
        <f t="shared" si="1"/>
        <v>469350.43900000001</v>
      </c>
      <c r="G19" s="25">
        <f t="shared" si="2"/>
        <v>427473.94099999993</v>
      </c>
      <c r="H19" s="25">
        <f>G19/F19*100</f>
        <v>91.077775896146534</v>
      </c>
      <c r="I19" s="25">
        <f>G19/E19*100</f>
        <v>91.077775896146534</v>
      </c>
      <c r="J19" s="25">
        <f t="shared" si="3"/>
        <v>154650</v>
      </c>
      <c r="K19" s="25">
        <f t="shared" si="4"/>
        <v>154650</v>
      </c>
      <c r="L19" s="25">
        <f t="shared" si="5"/>
        <v>150065.11600000001</v>
      </c>
      <c r="M19" s="25">
        <f>L19/K19*100</f>
        <v>97.035315874555451</v>
      </c>
      <c r="N19" s="25">
        <f>L19/J19*100</f>
        <v>97.035315874555451</v>
      </c>
      <c r="O19" s="25">
        <f t="shared" si="6"/>
        <v>44600</v>
      </c>
      <c r="P19" s="25">
        <f t="shared" si="7"/>
        <v>44600</v>
      </c>
      <c r="Q19" s="25">
        <f t="shared" si="8"/>
        <v>41638.04</v>
      </c>
      <c r="R19" s="25">
        <f t="shared" si="9"/>
        <v>93.358834080717486</v>
      </c>
      <c r="S19" s="21">
        <f t="shared" si="10"/>
        <v>93.358834080717486</v>
      </c>
      <c r="T19" s="26">
        <v>4600</v>
      </c>
      <c r="U19" s="25">
        <v>4600</v>
      </c>
      <c r="V19" s="25">
        <v>2322.7280000000001</v>
      </c>
      <c r="W19" s="25">
        <f t="shared" si="25"/>
        <v>50.494086956521741</v>
      </c>
      <c r="X19" s="21">
        <f t="shared" si="26"/>
        <v>50.494086956521741</v>
      </c>
      <c r="Y19" s="26">
        <v>35000</v>
      </c>
      <c r="Z19" s="26">
        <v>35000</v>
      </c>
      <c r="AA19" s="25">
        <v>47208.806999999993</v>
      </c>
      <c r="AB19" s="25">
        <f t="shared" si="11"/>
        <v>134.88230571428571</v>
      </c>
      <c r="AC19" s="21">
        <f t="shared" si="12"/>
        <v>134.88230571428571</v>
      </c>
      <c r="AD19" s="26">
        <v>40000</v>
      </c>
      <c r="AE19" s="26">
        <v>40000</v>
      </c>
      <c r="AF19" s="25">
        <v>39315.311999999998</v>
      </c>
      <c r="AG19" s="25">
        <f t="shared" si="27"/>
        <v>98.28828</v>
      </c>
      <c r="AH19" s="21">
        <f t="shared" si="28"/>
        <v>98.28828</v>
      </c>
      <c r="AI19" s="26">
        <v>2700</v>
      </c>
      <c r="AJ19" s="26">
        <v>2700</v>
      </c>
      <c r="AK19" s="25">
        <v>3161.85</v>
      </c>
      <c r="AL19" s="25">
        <f t="shared" si="13"/>
        <v>117.10555555555555</v>
      </c>
      <c r="AM19" s="21">
        <f t="shared" si="14"/>
        <v>117.10555555555555</v>
      </c>
      <c r="AN19" s="27">
        <v>0</v>
      </c>
      <c r="AO19" s="27">
        <v>0</v>
      </c>
      <c r="AP19" s="25">
        <v>0</v>
      </c>
      <c r="AQ19" s="25" t="e">
        <f t="shared" si="15"/>
        <v>#DIV/0!</v>
      </c>
      <c r="AR19" s="21" t="e">
        <f t="shared" si="16"/>
        <v>#DIV/0!</v>
      </c>
      <c r="AS19" s="27">
        <v>0</v>
      </c>
      <c r="AT19" s="27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222430.9</v>
      </c>
      <c r="AZ19" s="21">
        <v>222430.9</v>
      </c>
      <c r="BA19" s="21">
        <v>222430.9</v>
      </c>
      <c r="BB19" s="28">
        <v>0</v>
      </c>
      <c r="BC19" s="28">
        <v>0</v>
      </c>
      <c r="BD19" s="28">
        <v>0</v>
      </c>
      <c r="BE19" s="29">
        <v>0</v>
      </c>
      <c r="BF19" s="29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5">
        <f t="shared" si="17"/>
        <v>11700</v>
      </c>
      <c r="BO19" s="25">
        <f t="shared" si="17"/>
        <v>11700</v>
      </c>
      <c r="BP19" s="25">
        <f t="shared" si="29"/>
        <v>12418.474999999999</v>
      </c>
      <c r="BQ19" s="25">
        <f t="shared" si="18"/>
        <v>106.14081196581195</v>
      </c>
      <c r="BR19" s="21">
        <f t="shared" si="19"/>
        <v>106.14081196581195</v>
      </c>
      <c r="BS19" s="26">
        <v>11200</v>
      </c>
      <c r="BT19" s="26">
        <v>11200</v>
      </c>
      <c r="BU19" s="25">
        <v>12355.674999999999</v>
      </c>
      <c r="BV19" s="21">
        <v>0</v>
      </c>
      <c r="BW19" s="21">
        <v>0</v>
      </c>
      <c r="BX19" s="25">
        <v>0</v>
      </c>
      <c r="BY19" s="21">
        <v>0</v>
      </c>
      <c r="BZ19" s="21">
        <v>0</v>
      </c>
      <c r="CA19" s="21">
        <v>0</v>
      </c>
      <c r="CB19" s="26">
        <v>500</v>
      </c>
      <c r="CC19" s="26">
        <v>500</v>
      </c>
      <c r="CD19" s="21">
        <v>62.8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6">
        <v>0</v>
      </c>
      <c r="CL19" s="26">
        <v>0</v>
      </c>
      <c r="CM19" s="21">
        <v>0</v>
      </c>
      <c r="CN19" s="26">
        <v>21600</v>
      </c>
      <c r="CO19" s="26">
        <v>21600</v>
      </c>
      <c r="CP19" s="21">
        <v>18815.554</v>
      </c>
      <c r="CQ19" s="21">
        <v>9000</v>
      </c>
      <c r="CR19" s="21">
        <v>9000</v>
      </c>
      <c r="CS19" s="21">
        <v>8207.0540000000001</v>
      </c>
      <c r="CT19" s="26">
        <v>36000</v>
      </c>
      <c r="CU19" s="26">
        <v>36000</v>
      </c>
      <c r="CV19" s="21">
        <v>23955.79</v>
      </c>
      <c r="CW19" s="21">
        <v>1450</v>
      </c>
      <c r="CX19" s="21">
        <v>1450</v>
      </c>
      <c r="CY19" s="21">
        <v>400</v>
      </c>
      <c r="CZ19" s="21">
        <v>0</v>
      </c>
      <c r="DA19" s="21">
        <v>0</v>
      </c>
      <c r="DB19" s="21">
        <v>0</v>
      </c>
      <c r="DC19" s="21">
        <v>1600</v>
      </c>
      <c r="DD19" s="21">
        <v>1600</v>
      </c>
      <c r="DE19" s="21">
        <v>2466.6</v>
      </c>
      <c r="DF19" s="21">
        <v>0</v>
      </c>
      <c r="DG19" s="25">
        <f t="shared" si="20"/>
        <v>377080.9</v>
      </c>
      <c r="DH19" s="25">
        <f t="shared" si="21"/>
        <v>377080.9</v>
      </c>
      <c r="DI19" s="25">
        <f t="shared" si="22"/>
        <v>372496.01599999995</v>
      </c>
      <c r="DJ19" s="21">
        <v>0</v>
      </c>
      <c r="DK19" s="21">
        <v>0</v>
      </c>
      <c r="DL19" s="21">
        <v>0</v>
      </c>
      <c r="DM19" s="21">
        <v>90972.039000000004</v>
      </c>
      <c r="DN19" s="21">
        <v>90972.039000000004</v>
      </c>
      <c r="DO19" s="21">
        <v>53680.425000000003</v>
      </c>
      <c r="DP19" s="21">
        <v>0</v>
      </c>
      <c r="DQ19" s="21">
        <v>0</v>
      </c>
      <c r="DR19" s="21">
        <v>0</v>
      </c>
      <c r="DS19" s="21">
        <v>1297.5</v>
      </c>
      <c r="DT19" s="21">
        <v>1297.5</v>
      </c>
      <c r="DU19" s="21">
        <v>1297.5</v>
      </c>
      <c r="DV19" s="21">
        <v>0</v>
      </c>
      <c r="DW19" s="21">
        <v>0</v>
      </c>
      <c r="DX19" s="21">
        <v>0</v>
      </c>
      <c r="DY19" s="21">
        <v>25000</v>
      </c>
      <c r="DZ19" s="21">
        <v>25000</v>
      </c>
      <c r="EA19" s="21">
        <v>25000</v>
      </c>
      <c r="EB19" s="21">
        <v>0</v>
      </c>
      <c r="EC19" s="25">
        <f t="shared" si="23"/>
        <v>117269.539</v>
      </c>
      <c r="ED19" s="25">
        <f t="shared" si="23"/>
        <v>117269.539</v>
      </c>
      <c r="EE19" s="25">
        <f t="shared" si="24"/>
        <v>79977.925000000003</v>
      </c>
    </row>
    <row r="20" spans="1:142" s="30" customFormat="1" ht="20.25" customHeight="1">
      <c r="A20" s="19">
        <v>11</v>
      </c>
      <c r="B20" s="20" t="s">
        <v>57</v>
      </c>
      <c r="C20" s="21">
        <v>156688.25570000001</v>
      </c>
      <c r="D20" s="26">
        <v>196526.76459999999</v>
      </c>
      <c r="E20" s="23">
        <f t="shared" si="0"/>
        <v>368990.6</v>
      </c>
      <c r="F20" s="24">
        <f t="shared" si="1"/>
        <v>368990.6</v>
      </c>
      <c r="G20" s="25">
        <f t="shared" si="2"/>
        <v>512418.34580000001</v>
      </c>
      <c r="H20" s="25">
        <f>G20/F20*100</f>
        <v>138.87029799675113</v>
      </c>
      <c r="I20" s="25">
        <f>G20/E20*100</f>
        <v>138.87029799675113</v>
      </c>
      <c r="J20" s="25">
        <f t="shared" si="3"/>
        <v>162020</v>
      </c>
      <c r="K20" s="25">
        <f t="shared" si="4"/>
        <v>162020</v>
      </c>
      <c r="L20" s="25">
        <f t="shared" si="5"/>
        <v>310534.20240000001</v>
      </c>
      <c r="M20" s="25">
        <f>L20/K20*100</f>
        <v>191.66411702258981</v>
      </c>
      <c r="N20" s="25">
        <f>L20/J20*100</f>
        <v>191.66411702258981</v>
      </c>
      <c r="O20" s="25">
        <f t="shared" si="6"/>
        <v>102500</v>
      </c>
      <c r="P20" s="25">
        <f t="shared" si="7"/>
        <v>102500</v>
      </c>
      <c r="Q20" s="25">
        <f t="shared" si="8"/>
        <v>77043.055999999997</v>
      </c>
      <c r="R20" s="25">
        <f t="shared" si="9"/>
        <v>75.163957073170735</v>
      </c>
      <c r="S20" s="21">
        <f t="shared" si="10"/>
        <v>75.163957073170735</v>
      </c>
      <c r="T20" s="26">
        <v>60000</v>
      </c>
      <c r="U20" s="25">
        <v>60000</v>
      </c>
      <c r="V20" s="25">
        <v>30275.780999999999</v>
      </c>
      <c r="W20" s="25">
        <f t="shared" si="25"/>
        <v>50.459635000000006</v>
      </c>
      <c r="X20" s="21">
        <f t="shared" si="26"/>
        <v>50.459635000000006</v>
      </c>
      <c r="Y20" s="26">
        <v>7400</v>
      </c>
      <c r="Z20" s="26">
        <v>7400</v>
      </c>
      <c r="AA20" s="25">
        <v>99657.869000000035</v>
      </c>
      <c r="AB20" s="25">
        <f t="shared" si="11"/>
        <v>1346.72795945946</v>
      </c>
      <c r="AC20" s="21">
        <f t="shared" si="12"/>
        <v>1346.72795945946</v>
      </c>
      <c r="AD20" s="26">
        <v>42500</v>
      </c>
      <c r="AE20" s="26">
        <v>42500</v>
      </c>
      <c r="AF20" s="25">
        <v>46767.275000000001</v>
      </c>
      <c r="AG20" s="25">
        <f t="shared" si="27"/>
        <v>110.04064705882352</v>
      </c>
      <c r="AH20" s="21">
        <f t="shared" si="28"/>
        <v>110.04064705882352</v>
      </c>
      <c r="AI20" s="26">
        <v>5710</v>
      </c>
      <c r="AJ20" s="26">
        <v>5710</v>
      </c>
      <c r="AK20" s="25">
        <v>10569.05</v>
      </c>
      <c r="AL20" s="25">
        <f t="shared" si="13"/>
        <v>185.09719789842381</v>
      </c>
      <c r="AM20" s="21">
        <f t="shared" si="14"/>
        <v>185.09719789842381</v>
      </c>
      <c r="AN20" s="27">
        <v>0</v>
      </c>
      <c r="AO20" s="27">
        <v>0</v>
      </c>
      <c r="AP20" s="25">
        <v>0</v>
      </c>
      <c r="AQ20" s="25" t="e">
        <f t="shared" si="15"/>
        <v>#DIV/0!</v>
      </c>
      <c r="AR20" s="21" t="e">
        <f t="shared" si="16"/>
        <v>#DIV/0!</v>
      </c>
      <c r="AS20" s="27">
        <v>0</v>
      </c>
      <c r="AT20" s="27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71190.899999999994</v>
      </c>
      <c r="AZ20" s="21">
        <v>71190.899999999994</v>
      </c>
      <c r="BA20" s="21">
        <v>71190.899999999994</v>
      </c>
      <c r="BB20" s="28">
        <v>0</v>
      </c>
      <c r="BC20" s="28">
        <v>0</v>
      </c>
      <c r="BD20" s="28">
        <v>0</v>
      </c>
      <c r="BE20" s="29">
        <v>0</v>
      </c>
      <c r="BF20" s="29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5">
        <f t="shared" si="17"/>
        <v>1000</v>
      </c>
      <c r="BO20" s="25">
        <f t="shared" si="17"/>
        <v>1000</v>
      </c>
      <c r="BP20" s="25">
        <f t="shared" si="29"/>
        <v>1091.2719999999999</v>
      </c>
      <c r="BQ20" s="25">
        <f t="shared" si="18"/>
        <v>109.1272</v>
      </c>
      <c r="BR20" s="21">
        <f t="shared" si="19"/>
        <v>109.1272</v>
      </c>
      <c r="BS20" s="26">
        <v>1000</v>
      </c>
      <c r="BT20" s="26">
        <v>1000</v>
      </c>
      <c r="BU20" s="25">
        <v>1091.2719999999999</v>
      </c>
      <c r="BV20" s="21">
        <v>0</v>
      </c>
      <c r="BW20" s="21">
        <v>0</v>
      </c>
      <c r="BX20" s="25">
        <v>0</v>
      </c>
      <c r="BY20" s="21">
        <v>0</v>
      </c>
      <c r="BZ20" s="21">
        <v>0</v>
      </c>
      <c r="CA20" s="21">
        <v>0</v>
      </c>
      <c r="CB20" s="26">
        <v>0</v>
      </c>
      <c r="CC20" s="26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6">
        <v>0</v>
      </c>
      <c r="CL20" s="26">
        <v>0</v>
      </c>
      <c r="CM20" s="21">
        <v>0</v>
      </c>
      <c r="CN20" s="26">
        <v>12010</v>
      </c>
      <c r="CO20" s="26">
        <v>12010</v>
      </c>
      <c r="CP20" s="21">
        <v>18196.400000000001</v>
      </c>
      <c r="CQ20" s="21">
        <v>11000</v>
      </c>
      <c r="CR20" s="21">
        <v>11000</v>
      </c>
      <c r="CS20" s="21">
        <v>13714</v>
      </c>
      <c r="CT20" s="26">
        <v>24000</v>
      </c>
      <c r="CU20" s="26">
        <v>24000</v>
      </c>
      <c r="CV20" s="21">
        <v>90706.555399999997</v>
      </c>
      <c r="CW20" s="21">
        <v>9400</v>
      </c>
      <c r="CX20" s="21">
        <v>9400</v>
      </c>
      <c r="CY20" s="21">
        <v>13270</v>
      </c>
      <c r="CZ20" s="21">
        <v>0</v>
      </c>
      <c r="DA20" s="21">
        <v>0</v>
      </c>
      <c r="DB20" s="21">
        <v>331</v>
      </c>
      <c r="DC20" s="21">
        <v>0</v>
      </c>
      <c r="DD20" s="21">
        <v>0</v>
      </c>
      <c r="DE20" s="21">
        <v>0</v>
      </c>
      <c r="DF20" s="21">
        <v>0</v>
      </c>
      <c r="DG20" s="25">
        <f t="shared" si="20"/>
        <v>233210.9</v>
      </c>
      <c r="DH20" s="25">
        <f t="shared" si="21"/>
        <v>233210.9</v>
      </c>
      <c r="DI20" s="25">
        <f t="shared" si="22"/>
        <v>382056.10240000003</v>
      </c>
      <c r="DJ20" s="21">
        <v>0</v>
      </c>
      <c r="DK20" s="21">
        <v>0</v>
      </c>
      <c r="DL20" s="21">
        <v>0</v>
      </c>
      <c r="DM20" s="21">
        <v>135779.70000000001</v>
      </c>
      <c r="DN20" s="21">
        <v>135779.70000000001</v>
      </c>
      <c r="DO20" s="21">
        <v>130362.24340000001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13000</v>
      </c>
      <c r="DZ20" s="21">
        <v>13000</v>
      </c>
      <c r="EA20" s="21">
        <v>13000</v>
      </c>
      <c r="EB20" s="21">
        <v>0</v>
      </c>
      <c r="EC20" s="25">
        <f t="shared" si="23"/>
        <v>148779.70000000001</v>
      </c>
      <c r="ED20" s="25">
        <f t="shared" si="23"/>
        <v>148779.70000000001</v>
      </c>
      <c r="EE20" s="25">
        <f t="shared" si="24"/>
        <v>143362.24340000001</v>
      </c>
    </row>
    <row r="21" spans="1:142" s="30" customFormat="1" ht="20.25" customHeight="1">
      <c r="A21" s="19">
        <v>12</v>
      </c>
      <c r="B21" s="20" t="s">
        <v>58</v>
      </c>
      <c r="C21" s="21">
        <v>53534.4323</v>
      </c>
      <c r="D21" s="26">
        <v>19086.692200000001</v>
      </c>
      <c r="E21" s="23">
        <f t="shared" si="0"/>
        <v>258584.02600000001</v>
      </c>
      <c r="F21" s="24">
        <f t="shared" si="1"/>
        <v>258584.02600000001</v>
      </c>
      <c r="G21" s="25">
        <f t="shared" si="2"/>
        <v>269606.94669999997</v>
      </c>
      <c r="H21" s="25">
        <f>G21/F21*100</f>
        <v>104.26280032471919</v>
      </c>
      <c r="I21" s="25">
        <f>G21/E21*100</f>
        <v>104.26280032471919</v>
      </c>
      <c r="J21" s="25">
        <f t="shared" si="3"/>
        <v>45836.1</v>
      </c>
      <c r="K21" s="25">
        <f t="shared" si="4"/>
        <v>45836.1</v>
      </c>
      <c r="L21" s="25">
        <f t="shared" si="5"/>
        <v>62649.767700000004</v>
      </c>
      <c r="M21" s="25">
        <f>L21/K21*100</f>
        <v>136.68215162284753</v>
      </c>
      <c r="N21" s="25">
        <f>L21/J21*100</f>
        <v>136.68215162284753</v>
      </c>
      <c r="O21" s="25">
        <f t="shared" si="6"/>
        <v>19543</v>
      </c>
      <c r="P21" s="25">
        <f t="shared" si="7"/>
        <v>19543</v>
      </c>
      <c r="Q21" s="25">
        <f t="shared" si="8"/>
        <v>20107.736000000001</v>
      </c>
      <c r="R21" s="25">
        <f t="shared" si="9"/>
        <v>102.88970987054189</v>
      </c>
      <c r="S21" s="21">
        <f t="shared" si="10"/>
        <v>102.88970987054189</v>
      </c>
      <c r="T21" s="26">
        <v>2700</v>
      </c>
      <c r="U21" s="25">
        <v>2700</v>
      </c>
      <c r="V21" s="25">
        <v>4275.9830000000002</v>
      </c>
      <c r="W21" s="25">
        <f t="shared" si="25"/>
        <v>158.36974074074075</v>
      </c>
      <c r="X21" s="21">
        <f t="shared" si="26"/>
        <v>158.36974074074075</v>
      </c>
      <c r="Y21" s="26">
        <v>6700</v>
      </c>
      <c r="Z21" s="26">
        <v>6700</v>
      </c>
      <c r="AA21" s="25">
        <v>16463.22</v>
      </c>
      <c r="AB21" s="25">
        <f t="shared" si="11"/>
        <v>245.71970149253733</v>
      </c>
      <c r="AC21" s="21">
        <f t="shared" si="12"/>
        <v>245.71970149253733</v>
      </c>
      <c r="AD21" s="26">
        <v>16843</v>
      </c>
      <c r="AE21" s="26">
        <v>16843</v>
      </c>
      <c r="AF21" s="25">
        <v>15831.753000000001</v>
      </c>
      <c r="AG21" s="25">
        <f t="shared" si="27"/>
        <v>93.996039897880422</v>
      </c>
      <c r="AH21" s="21">
        <f t="shared" si="28"/>
        <v>93.996039897880422</v>
      </c>
      <c r="AI21" s="26">
        <v>1500</v>
      </c>
      <c r="AJ21" s="26">
        <v>1500</v>
      </c>
      <c r="AK21" s="25">
        <v>2055.6</v>
      </c>
      <c r="AL21" s="25">
        <f t="shared" si="13"/>
        <v>137.04</v>
      </c>
      <c r="AM21" s="21">
        <f t="shared" si="14"/>
        <v>137.04</v>
      </c>
      <c r="AN21" s="27">
        <v>0</v>
      </c>
      <c r="AO21" s="27">
        <v>0</v>
      </c>
      <c r="AP21" s="25">
        <v>0</v>
      </c>
      <c r="AQ21" s="25" t="e">
        <f t="shared" si="15"/>
        <v>#DIV/0!</v>
      </c>
      <c r="AR21" s="21" t="e">
        <f t="shared" si="16"/>
        <v>#DIV/0!</v>
      </c>
      <c r="AS21" s="27">
        <v>0</v>
      </c>
      <c r="AT21" s="27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96831.4</v>
      </c>
      <c r="AZ21" s="21">
        <v>96831.4</v>
      </c>
      <c r="BA21" s="21">
        <v>96831.4</v>
      </c>
      <c r="BB21" s="28">
        <v>0</v>
      </c>
      <c r="BC21" s="28">
        <v>0</v>
      </c>
      <c r="BD21" s="28">
        <v>0</v>
      </c>
      <c r="BE21" s="29">
        <v>0</v>
      </c>
      <c r="BF21" s="29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5">
        <f t="shared" si="17"/>
        <v>8543.1</v>
      </c>
      <c r="BO21" s="25">
        <f t="shared" si="17"/>
        <v>8543.1</v>
      </c>
      <c r="BP21" s="25">
        <f t="shared" si="29"/>
        <v>5972.6989999999996</v>
      </c>
      <c r="BQ21" s="25">
        <f t="shared" si="18"/>
        <v>69.912549308798916</v>
      </c>
      <c r="BR21" s="21">
        <f t="shared" si="19"/>
        <v>69.912549308798916</v>
      </c>
      <c r="BS21" s="26">
        <v>8543.1</v>
      </c>
      <c r="BT21" s="26">
        <v>8543.1</v>
      </c>
      <c r="BU21" s="25">
        <v>5972.6989999999996</v>
      </c>
      <c r="BV21" s="21">
        <v>0</v>
      </c>
      <c r="BW21" s="21">
        <v>0</v>
      </c>
      <c r="BX21" s="25">
        <v>0</v>
      </c>
      <c r="BY21" s="21">
        <v>0</v>
      </c>
      <c r="BZ21" s="21">
        <v>0</v>
      </c>
      <c r="CA21" s="21">
        <v>0</v>
      </c>
      <c r="CB21" s="26">
        <v>0</v>
      </c>
      <c r="CC21" s="26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6">
        <v>850</v>
      </c>
      <c r="CL21" s="26">
        <v>850</v>
      </c>
      <c r="CM21" s="21">
        <v>1088</v>
      </c>
      <c r="CN21" s="26">
        <v>5100</v>
      </c>
      <c r="CO21" s="26">
        <v>5100</v>
      </c>
      <c r="CP21" s="21">
        <v>3402</v>
      </c>
      <c r="CQ21" s="21">
        <v>5000</v>
      </c>
      <c r="CR21" s="21">
        <v>5000</v>
      </c>
      <c r="CS21" s="21">
        <v>3117</v>
      </c>
      <c r="CT21" s="26">
        <v>3000</v>
      </c>
      <c r="CU21" s="26">
        <v>3000</v>
      </c>
      <c r="CV21" s="21">
        <v>11639.14</v>
      </c>
      <c r="CW21" s="21">
        <v>0</v>
      </c>
      <c r="CX21" s="21">
        <v>0</v>
      </c>
      <c r="CY21" s="21">
        <v>50</v>
      </c>
      <c r="CZ21" s="21">
        <v>0</v>
      </c>
      <c r="DA21" s="21">
        <v>0</v>
      </c>
      <c r="DB21" s="21">
        <v>0</v>
      </c>
      <c r="DC21" s="21">
        <v>600</v>
      </c>
      <c r="DD21" s="21">
        <v>600</v>
      </c>
      <c r="DE21" s="21">
        <v>1871.3726999999999</v>
      </c>
      <c r="DF21" s="21">
        <v>0</v>
      </c>
      <c r="DG21" s="25">
        <f t="shared" si="20"/>
        <v>142667.5</v>
      </c>
      <c r="DH21" s="25">
        <f t="shared" si="21"/>
        <v>142667.5</v>
      </c>
      <c r="DI21" s="25">
        <f t="shared" si="22"/>
        <v>159481.16769999999</v>
      </c>
      <c r="DJ21" s="21">
        <v>0</v>
      </c>
      <c r="DK21" s="21">
        <v>0</v>
      </c>
      <c r="DL21" s="21">
        <v>0</v>
      </c>
      <c r="DM21" s="21">
        <v>115916.526</v>
      </c>
      <c r="DN21" s="21">
        <v>115916.526</v>
      </c>
      <c r="DO21" s="21">
        <v>110125.77899999999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  <c r="DY21" s="21">
        <v>11000</v>
      </c>
      <c r="DZ21" s="21">
        <v>11000</v>
      </c>
      <c r="EA21" s="21">
        <v>11000</v>
      </c>
      <c r="EB21" s="21">
        <v>0</v>
      </c>
      <c r="EC21" s="25">
        <f t="shared" si="23"/>
        <v>126916.526</v>
      </c>
      <c r="ED21" s="25">
        <f t="shared" si="23"/>
        <v>126916.526</v>
      </c>
      <c r="EE21" s="25">
        <f t="shared" si="24"/>
        <v>121125.77899999999</v>
      </c>
    </row>
    <row r="22" spans="1:142" s="32" customFormat="1" ht="20.25" customHeight="1">
      <c r="A22" s="19">
        <v>13</v>
      </c>
      <c r="B22" s="20" t="s">
        <v>59</v>
      </c>
      <c r="C22" s="21">
        <v>203357.6728</v>
      </c>
      <c r="D22" s="26">
        <v>7209.0523000000003</v>
      </c>
      <c r="E22" s="23">
        <f t="shared" si="0"/>
        <v>141194.6</v>
      </c>
      <c r="F22" s="24">
        <f t="shared" si="1"/>
        <v>141194.6</v>
      </c>
      <c r="G22" s="25">
        <f t="shared" si="2"/>
        <v>150702.4687</v>
      </c>
      <c r="H22" s="25">
        <f>G22/F22*100</f>
        <v>106.73387558731</v>
      </c>
      <c r="I22" s="25">
        <f>G22/E22*100</f>
        <v>106.73387558731</v>
      </c>
      <c r="J22" s="25">
        <f t="shared" si="3"/>
        <v>55611</v>
      </c>
      <c r="K22" s="25">
        <f t="shared" si="4"/>
        <v>55611</v>
      </c>
      <c r="L22" s="25">
        <f t="shared" si="5"/>
        <v>67174.834000000003</v>
      </c>
      <c r="M22" s="25">
        <f>L22/K22*100</f>
        <v>120.79414863965764</v>
      </c>
      <c r="N22" s="25">
        <f>L22/J22*100</f>
        <v>120.79414863965764</v>
      </c>
      <c r="O22" s="25">
        <f t="shared" si="6"/>
        <v>13200</v>
      </c>
      <c r="P22" s="25">
        <f t="shared" si="7"/>
        <v>13200</v>
      </c>
      <c r="Q22" s="25">
        <f t="shared" si="8"/>
        <v>24262.990599999997</v>
      </c>
      <c r="R22" s="25">
        <f t="shared" si="9"/>
        <v>183.81053484848482</v>
      </c>
      <c r="S22" s="21">
        <f t="shared" si="10"/>
        <v>183.81053484848482</v>
      </c>
      <c r="T22" s="26">
        <v>0</v>
      </c>
      <c r="U22" s="25">
        <v>0</v>
      </c>
      <c r="V22" s="25">
        <v>4042.1055999999999</v>
      </c>
      <c r="W22" s="25" t="e">
        <f t="shared" si="25"/>
        <v>#DIV/0!</v>
      </c>
      <c r="X22" s="21" t="e">
        <f t="shared" si="26"/>
        <v>#DIV/0!</v>
      </c>
      <c r="Y22" s="26">
        <v>26425</v>
      </c>
      <c r="Z22" s="26">
        <v>26425</v>
      </c>
      <c r="AA22" s="25">
        <v>24919.383999999998</v>
      </c>
      <c r="AB22" s="25">
        <f t="shared" si="11"/>
        <v>94.302304635761587</v>
      </c>
      <c r="AC22" s="21">
        <f t="shared" si="12"/>
        <v>94.302304635761587</v>
      </c>
      <c r="AD22" s="26">
        <v>13200</v>
      </c>
      <c r="AE22" s="26">
        <v>13200</v>
      </c>
      <c r="AF22" s="25">
        <v>20220.884999999998</v>
      </c>
      <c r="AG22" s="25">
        <f t="shared" si="27"/>
        <v>153.18852272727273</v>
      </c>
      <c r="AH22" s="21">
        <f t="shared" si="28"/>
        <v>153.18852272727273</v>
      </c>
      <c r="AI22" s="26">
        <v>2886</v>
      </c>
      <c r="AJ22" s="26">
        <v>2886</v>
      </c>
      <c r="AK22" s="25">
        <v>2863</v>
      </c>
      <c r="AL22" s="25">
        <f t="shared" si="13"/>
        <v>99.203049203049204</v>
      </c>
      <c r="AM22" s="21">
        <f t="shared" si="14"/>
        <v>99.203049203049204</v>
      </c>
      <c r="AN22" s="27">
        <v>0</v>
      </c>
      <c r="AO22" s="27">
        <v>0</v>
      </c>
      <c r="AP22" s="25">
        <v>0</v>
      </c>
      <c r="AQ22" s="25" t="e">
        <f t="shared" si="15"/>
        <v>#DIV/0!</v>
      </c>
      <c r="AR22" s="21" t="e">
        <f t="shared" si="16"/>
        <v>#DIV/0!</v>
      </c>
      <c r="AS22" s="27">
        <v>0</v>
      </c>
      <c r="AT22" s="27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37314</v>
      </c>
      <c r="AZ22" s="21">
        <v>37314</v>
      </c>
      <c r="BA22" s="21">
        <v>38973</v>
      </c>
      <c r="BB22" s="28">
        <v>0</v>
      </c>
      <c r="BC22" s="28">
        <v>0</v>
      </c>
      <c r="BD22" s="28">
        <v>0</v>
      </c>
      <c r="BE22" s="29">
        <v>0</v>
      </c>
      <c r="BF22" s="29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5">
        <f t="shared" si="17"/>
        <v>4600</v>
      </c>
      <c r="BO22" s="25">
        <f t="shared" si="17"/>
        <v>4600</v>
      </c>
      <c r="BP22" s="25">
        <f t="shared" si="29"/>
        <v>5106.7029999999995</v>
      </c>
      <c r="BQ22" s="25">
        <f t="shared" si="18"/>
        <v>111.01528260869564</v>
      </c>
      <c r="BR22" s="21">
        <f t="shared" si="19"/>
        <v>111.01528260869564</v>
      </c>
      <c r="BS22" s="26">
        <v>4600</v>
      </c>
      <c r="BT22" s="26">
        <v>4600</v>
      </c>
      <c r="BU22" s="25">
        <v>4405.3029999999999</v>
      </c>
      <c r="BV22" s="21">
        <v>0</v>
      </c>
      <c r="BW22" s="21">
        <v>0</v>
      </c>
      <c r="BX22" s="25">
        <v>0</v>
      </c>
      <c r="BY22" s="21">
        <v>0</v>
      </c>
      <c r="BZ22" s="21">
        <v>0</v>
      </c>
      <c r="CA22" s="21">
        <v>0</v>
      </c>
      <c r="CB22" s="26">
        <v>0</v>
      </c>
      <c r="CC22" s="26">
        <v>0</v>
      </c>
      <c r="CD22" s="21">
        <v>701.4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6">
        <v>0</v>
      </c>
      <c r="CL22" s="26">
        <v>0</v>
      </c>
      <c r="CM22" s="21">
        <v>0</v>
      </c>
      <c r="CN22" s="26">
        <v>8500</v>
      </c>
      <c r="CO22" s="26">
        <v>8500</v>
      </c>
      <c r="CP22" s="21">
        <v>6348.5860000000002</v>
      </c>
      <c r="CQ22" s="21">
        <v>0</v>
      </c>
      <c r="CR22" s="21">
        <v>0</v>
      </c>
      <c r="CS22" s="21">
        <v>3340.15</v>
      </c>
      <c r="CT22" s="26">
        <v>0</v>
      </c>
      <c r="CU22" s="26">
        <v>0</v>
      </c>
      <c r="CV22" s="21">
        <v>3534.1704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140</v>
      </c>
      <c r="DF22" s="21">
        <v>0</v>
      </c>
      <c r="DG22" s="25">
        <f t="shared" si="20"/>
        <v>92925</v>
      </c>
      <c r="DH22" s="25">
        <f t="shared" si="21"/>
        <v>92925</v>
      </c>
      <c r="DI22" s="25">
        <f t="shared" si="22"/>
        <v>106147.83399999999</v>
      </c>
      <c r="DJ22" s="21">
        <v>0</v>
      </c>
      <c r="DK22" s="21">
        <v>0</v>
      </c>
      <c r="DL22" s="21">
        <v>0</v>
      </c>
      <c r="DM22" s="21">
        <v>48269.599999999999</v>
      </c>
      <c r="DN22" s="21">
        <v>48269.599999999999</v>
      </c>
      <c r="DO22" s="21">
        <v>44554.634700000002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  <c r="DY22" s="21">
        <v>0</v>
      </c>
      <c r="DZ22" s="21">
        <v>0</v>
      </c>
      <c r="EA22" s="21">
        <v>0</v>
      </c>
      <c r="EB22" s="21">
        <v>0</v>
      </c>
      <c r="EC22" s="25">
        <f t="shared" si="23"/>
        <v>48269.599999999999</v>
      </c>
      <c r="ED22" s="25">
        <f t="shared" si="23"/>
        <v>48269.599999999999</v>
      </c>
      <c r="EE22" s="25">
        <f t="shared" si="24"/>
        <v>44554.634700000002</v>
      </c>
      <c r="EG22" s="30"/>
      <c r="EI22" s="30"/>
      <c r="EJ22" s="30"/>
      <c r="EL22" s="30"/>
    </row>
    <row r="23" spans="1:142" s="32" customFormat="1" ht="20.25" customHeight="1">
      <c r="A23" s="19">
        <v>14</v>
      </c>
      <c r="B23" s="20" t="s">
        <v>60</v>
      </c>
      <c r="C23" s="21">
        <v>271529.11790000001</v>
      </c>
      <c r="D23" s="26">
        <v>12632.914500000001</v>
      </c>
      <c r="E23" s="23">
        <f t="shared" si="0"/>
        <v>153340.29999999999</v>
      </c>
      <c r="F23" s="24">
        <f t="shared" si="1"/>
        <v>153340.29999999999</v>
      </c>
      <c r="G23" s="25">
        <f t="shared" si="2"/>
        <v>153296.163</v>
      </c>
      <c r="H23" s="25">
        <f>G23/F23*100</f>
        <v>99.971216307780807</v>
      </c>
      <c r="I23" s="25">
        <f>G23/E23*100</f>
        <v>99.971216307780807</v>
      </c>
      <c r="J23" s="25">
        <f t="shared" si="3"/>
        <v>76892.899999999994</v>
      </c>
      <c r="K23" s="25">
        <f t="shared" si="4"/>
        <v>76892.899999999994</v>
      </c>
      <c r="L23" s="25">
        <f t="shared" si="5"/>
        <v>76848.763000000006</v>
      </c>
      <c r="M23" s="25">
        <f>L23/K23*100</f>
        <v>99.94259938173748</v>
      </c>
      <c r="N23" s="25">
        <f>L23/J23*100</f>
        <v>99.94259938173748</v>
      </c>
      <c r="O23" s="25">
        <f t="shared" si="6"/>
        <v>27920</v>
      </c>
      <c r="P23" s="25">
        <f t="shared" si="7"/>
        <v>27920</v>
      </c>
      <c r="Q23" s="25">
        <f t="shared" si="8"/>
        <v>23852.631999999998</v>
      </c>
      <c r="R23" s="25">
        <f t="shared" si="9"/>
        <v>85.432063037249279</v>
      </c>
      <c r="S23" s="21">
        <f t="shared" si="10"/>
        <v>85.432063037249279</v>
      </c>
      <c r="T23" s="26">
        <v>17246.099999999999</v>
      </c>
      <c r="U23" s="25">
        <v>17246.099999999999</v>
      </c>
      <c r="V23" s="25">
        <v>11174.599</v>
      </c>
      <c r="W23" s="25">
        <f t="shared" si="25"/>
        <v>64.794933347249525</v>
      </c>
      <c r="X23" s="21">
        <f t="shared" si="26"/>
        <v>64.794933347249525</v>
      </c>
      <c r="Y23" s="26">
        <v>33744.599999999991</v>
      </c>
      <c r="Z23" s="26">
        <v>33744.599999999991</v>
      </c>
      <c r="AA23" s="25">
        <v>23688.811000000002</v>
      </c>
      <c r="AB23" s="25">
        <f t="shared" si="11"/>
        <v>70.200301677898111</v>
      </c>
      <c r="AC23" s="21">
        <f t="shared" si="12"/>
        <v>70.200301677898111</v>
      </c>
      <c r="AD23" s="26">
        <v>10673.9</v>
      </c>
      <c r="AE23" s="26">
        <v>10673.9</v>
      </c>
      <c r="AF23" s="25">
        <v>12678.032999999999</v>
      </c>
      <c r="AG23" s="25">
        <f t="shared" si="27"/>
        <v>118.77601439024161</v>
      </c>
      <c r="AH23" s="21">
        <f t="shared" si="28"/>
        <v>118.77601439024161</v>
      </c>
      <c r="AI23" s="26">
        <v>3551.6</v>
      </c>
      <c r="AJ23" s="26">
        <v>3551.6</v>
      </c>
      <c r="AK23" s="25">
        <v>3868.51</v>
      </c>
      <c r="AL23" s="25">
        <f t="shared" si="13"/>
        <v>108.92302061042911</v>
      </c>
      <c r="AM23" s="21">
        <f t="shared" si="14"/>
        <v>108.92302061042911</v>
      </c>
      <c r="AN23" s="27">
        <v>0</v>
      </c>
      <c r="AO23" s="27">
        <v>0</v>
      </c>
      <c r="AP23" s="25">
        <v>0</v>
      </c>
      <c r="AQ23" s="25" t="e">
        <f t="shared" si="15"/>
        <v>#DIV/0!</v>
      </c>
      <c r="AR23" s="21" t="e">
        <f t="shared" si="16"/>
        <v>#DIV/0!</v>
      </c>
      <c r="AS23" s="27">
        <v>0</v>
      </c>
      <c r="AT23" s="27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76447.399999999994</v>
      </c>
      <c r="AZ23" s="21">
        <v>76447.399999999994</v>
      </c>
      <c r="BA23" s="21">
        <v>76447.399999999994</v>
      </c>
      <c r="BB23" s="28">
        <v>0</v>
      </c>
      <c r="BC23" s="28">
        <v>0</v>
      </c>
      <c r="BD23" s="28">
        <v>0</v>
      </c>
      <c r="BE23" s="29">
        <v>0</v>
      </c>
      <c r="BF23" s="29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5">
        <f t="shared" si="17"/>
        <v>1176.7</v>
      </c>
      <c r="BO23" s="25">
        <f t="shared" si="17"/>
        <v>1176.7</v>
      </c>
      <c r="BP23" s="25">
        <f t="shared" si="29"/>
        <v>1144.152</v>
      </c>
      <c r="BQ23" s="25">
        <f t="shared" si="18"/>
        <v>97.233959377921309</v>
      </c>
      <c r="BR23" s="21">
        <f t="shared" si="19"/>
        <v>97.233959377921309</v>
      </c>
      <c r="BS23" s="26">
        <v>0</v>
      </c>
      <c r="BT23" s="26">
        <v>0</v>
      </c>
      <c r="BU23" s="25">
        <v>0</v>
      </c>
      <c r="BV23" s="21">
        <v>1176.7</v>
      </c>
      <c r="BW23" s="21">
        <v>1176.7</v>
      </c>
      <c r="BX23" s="25">
        <v>1144.152</v>
      </c>
      <c r="BY23" s="21">
        <v>0</v>
      </c>
      <c r="BZ23" s="21">
        <v>0</v>
      </c>
      <c r="CA23" s="21">
        <v>0</v>
      </c>
      <c r="CB23" s="26">
        <v>0</v>
      </c>
      <c r="CC23" s="26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6">
        <v>0</v>
      </c>
      <c r="CL23" s="26">
        <v>0</v>
      </c>
      <c r="CM23" s="21">
        <v>389.95</v>
      </c>
      <c r="CN23" s="26">
        <v>0</v>
      </c>
      <c r="CO23" s="26">
        <v>0</v>
      </c>
      <c r="CP23" s="21">
        <v>5297.2049999999999</v>
      </c>
      <c r="CQ23" s="21">
        <v>0</v>
      </c>
      <c r="CR23" s="21">
        <v>0</v>
      </c>
      <c r="CS23" s="21">
        <v>4977.2049999999999</v>
      </c>
      <c r="CT23" s="26">
        <v>3000</v>
      </c>
      <c r="CU23" s="26">
        <v>3000</v>
      </c>
      <c r="CV23" s="21">
        <v>17214.503000000001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7500</v>
      </c>
      <c r="DD23" s="21">
        <v>7500</v>
      </c>
      <c r="DE23" s="21">
        <v>1393</v>
      </c>
      <c r="DF23" s="21">
        <v>0</v>
      </c>
      <c r="DG23" s="25">
        <f t="shared" si="20"/>
        <v>153340.29999999999</v>
      </c>
      <c r="DH23" s="25">
        <f t="shared" si="21"/>
        <v>153340.29999999999</v>
      </c>
      <c r="DI23" s="25">
        <f t="shared" si="22"/>
        <v>153296.163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  <c r="DY23" s="21">
        <v>0</v>
      </c>
      <c r="DZ23" s="21">
        <v>0</v>
      </c>
      <c r="EA23" s="21">
        <v>0</v>
      </c>
      <c r="EB23" s="21">
        <v>0</v>
      </c>
      <c r="EC23" s="25">
        <f t="shared" si="23"/>
        <v>0</v>
      </c>
      <c r="ED23" s="25">
        <f t="shared" si="23"/>
        <v>0</v>
      </c>
      <c r="EE23" s="25">
        <f t="shared" si="24"/>
        <v>0</v>
      </c>
      <c r="EG23" s="30"/>
      <c r="EI23" s="30"/>
      <c r="EJ23" s="30"/>
      <c r="EL23" s="30"/>
    </row>
    <row r="24" spans="1:142" s="32" customFormat="1" ht="20.25" customHeight="1">
      <c r="A24" s="19">
        <v>15</v>
      </c>
      <c r="B24" s="20" t="s">
        <v>61</v>
      </c>
      <c r="C24" s="21">
        <v>45568.188499999997</v>
      </c>
      <c r="D24" s="26">
        <v>16988.726600000002</v>
      </c>
      <c r="E24" s="23">
        <f t="shared" si="0"/>
        <v>486263.4</v>
      </c>
      <c r="F24" s="24">
        <f t="shared" si="1"/>
        <v>486263.4</v>
      </c>
      <c r="G24" s="25">
        <f t="shared" si="2"/>
        <v>474302.54729999998</v>
      </c>
      <c r="H24" s="25">
        <f>G24/F24*100</f>
        <v>97.540252320038874</v>
      </c>
      <c r="I24" s="25">
        <f>G24/E24*100</f>
        <v>97.540252320038874</v>
      </c>
      <c r="J24" s="25">
        <f t="shared" si="3"/>
        <v>127644.6</v>
      </c>
      <c r="K24" s="25">
        <f t="shared" si="4"/>
        <v>127644.6</v>
      </c>
      <c r="L24" s="25">
        <f t="shared" si="5"/>
        <v>123182.26410000001</v>
      </c>
      <c r="M24" s="25">
        <f>L24/K24*100</f>
        <v>96.504093475164638</v>
      </c>
      <c r="N24" s="25">
        <f>L24/J24*100</f>
        <v>96.504093475164638</v>
      </c>
      <c r="O24" s="25">
        <f t="shared" si="6"/>
        <v>42454.7</v>
      </c>
      <c r="P24" s="25">
        <f t="shared" si="7"/>
        <v>42454.7</v>
      </c>
      <c r="Q24" s="25">
        <f t="shared" si="8"/>
        <v>38704.308999999994</v>
      </c>
      <c r="R24" s="25">
        <f t="shared" si="9"/>
        <v>91.166134727132672</v>
      </c>
      <c r="S24" s="21">
        <f t="shared" si="10"/>
        <v>91.166134727132672</v>
      </c>
      <c r="T24" s="26">
        <v>8707.2000000000007</v>
      </c>
      <c r="U24" s="25">
        <v>8707.2000000000007</v>
      </c>
      <c r="V24" s="25">
        <v>2703.2150000000001</v>
      </c>
      <c r="W24" s="25">
        <f t="shared" si="25"/>
        <v>31.04574375229695</v>
      </c>
      <c r="X24" s="21">
        <f t="shared" si="26"/>
        <v>31.04574375229695</v>
      </c>
      <c r="Y24" s="26">
        <v>11642.3</v>
      </c>
      <c r="Z24" s="26">
        <v>11642.3</v>
      </c>
      <c r="AA24" s="25">
        <v>19403.024000000019</v>
      </c>
      <c r="AB24" s="25">
        <f t="shared" si="11"/>
        <v>166.65971500476729</v>
      </c>
      <c r="AC24" s="21">
        <f t="shared" si="12"/>
        <v>166.65971500476729</v>
      </c>
      <c r="AD24" s="26">
        <v>33747.5</v>
      </c>
      <c r="AE24" s="26">
        <v>33747.5</v>
      </c>
      <c r="AF24" s="25">
        <v>36001.093999999997</v>
      </c>
      <c r="AG24" s="25">
        <f t="shared" si="27"/>
        <v>106.67781020816356</v>
      </c>
      <c r="AH24" s="21">
        <f t="shared" si="28"/>
        <v>106.67781020816356</v>
      </c>
      <c r="AI24" s="26">
        <v>2799</v>
      </c>
      <c r="AJ24" s="26">
        <v>2799</v>
      </c>
      <c r="AK24" s="25">
        <v>3136.509</v>
      </c>
      <c r="AL24" s="25">
        <f t="shared" si="13"/>
        <v>112.05819935691319</v>
      </c>
      <c r="AM24" s="21">
        <f t="shared" si="14"/>
        <v>112.05819935691319</v>
      </c>
      <c r="AN24" s="27">
        <v>0</v>
      </c>
      <c r="AO24" s="27">
        <v>0</v>
      </c>
      <c r="AP24" s="25">
        <v>0</v>
      </c>
      <c r="AQ24" s="25" t="e">
        <f t="shared" si="15"/>
        <v>#DIV/0!</v>
      </c>
      <c r="AR24" s="21" t="e">
        <f t="shared" si="16"/>
        <v>#DIV/0!</v>
      </c>
      <c r="AS24" s="27">
        <v>0</v>
      </c>
      <c r="AT24" s="27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290875.7</v>
      </c>
      <c r="AZ24" s="21">
        <v>290875.7</v>
      </c>
      <c r="BA24" s="21">
        <v>290875.7</v>
      </c>
      <c r="BB24" s="28">
        <v>0</v>
      </c>
      <c r="BC24" s="28">
        <v>0</v>
      </c>
      <c r="BD24" s="28">
        <v>0</v>
      </c>
      <c r="BE24" s="29">
        <v>1198.8</v>
      </c>
      <c r="BF24" s="29">
        <v>1198.8</v>
      </c>
      <c r="BG24" s="21">
        <v>1198.8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5">
        <f t="shared" si="17"/>
        <v>7550.6</v>
      </c>
      <c r="BO24" s="25">
        <f t="shared" si="17"/>
        <v>7550.6</v>
      </c>
      <c r="BP24" s="25">
        <f t="shared" si="29"/>
        <v>6801.4237999999996</v>
      </c>
      <c r="BQ24" s="25">
        <f t="shared" si="18"/>
        <v>90.077924933117899</v>
      </c>
      <c r="BR24" s="21">
        <f t="shared" si="19"/>
        <v>90.077924933117899</v>
      </c>
      <c r="BS24" s="26">
        <v>7250.6</v>
      </c>
      <c r="BT24" s="26">
        <v>7250.6</v>
      </c>
      <c r="BU24" s="25">
        <v>6801.4237999999996</v>
      </c>
      <c r="BV24" s="21">
        <v>0</v>
      </c>
      <c r="BW24" s="21">
        <v>0</v>
      </c>
      <c r="BX24" s="25">
        <v>0</v>
      </c>
      <c r="BY24" s="21">
        <v>0</v>
      </c>
      <c r="BZ24" s="21">
        <v>0</v>
      </c>
      <c r="CA24" s="21">
        <v>0</v>
      </c>
      <c r="CB24" s="26">
        <v>300</v>
      </c>
      <c r="CC24" s="26">
        <v>300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6">
        <v>0</v>
      </c>
      <c r="CL24" s="26">
        <v>0</v>
      </c>
      <c r="CM24" s="21">
        <v>522</v>
      </c>
      <c r="CN24" s="26">
        <v>45498</v>
      </c>
      <c r="CO24" s="26">
        <v>45498</v>
      </c>
      <c r="CP24" s="21">
        <v>35626.892</v>
      </c>
      <c r="CQ24" s="21">
        <v>20112</v>
      </c>
      <c r="CR24" s="21">
        <v>20112</v>
      </c>
      <c r="CS24" s="21">
        <v>18685.682000000001</v>
      </c>
      <c r="CT24" s="26">
        <v>13000</v>
      </c>
      <c r="CU24" s="26">
        <v>13000</v>
      </c>
      <c r="CV24" s="21">
        <v>13385.6486</v>
      </c>
      <c r="CW24" s="21">
        <v>200</v>
      </c>
      <c r="CX24" s="21">
        <v>200</v>
      </c>
      <c r="CY24" s="21">
        <v>855</v>
      </c>
      <c r="CZ24" s="21">
        <v>0</v>
      </c>
      <c r="DA24" s="21">
        <v>0</v>
      </c>
      <c r="DB24" s="21">
        <v>0</v>
      </c>
      <c r="DC24" s="21">
        <v>4500</v>
      </c>
      <c r="DD24" s="21">
        <v>4500</v>
      </c>
      <c r="DE24" s="21">
        <v>4747.4576999999999</v>
      </c>
      <c r="DF24" s="21">
        <v>0</v>
      </c>
      <c r="DG24" s="25">
        <f t="shared" si="20"/>
        <v>419719.1</v>
      </c>
      <c r="DH24" s="25">
        <f t="shared" si="21"/>
        <v>419719.1</v>
      </c>
      <c r="DI24" s="25">
        <f t="shared" si="22"/>
        <v>415256.76410000003</v>
      </c>
      <c r="DJ24" s="21">
        <v>0</v>
      </c>
      <c r="DK24" s="21">
        <v>0</v>
      </c>
      <c r="DL24" s="21">
        <v>0</v>
      </c>
      <c r="DM24" s="21">
        <v>66544.3</v>
      </c>
      <c r="DN24" s="21">
        <v>66544.3</v>
      </c>
      <c r="DO24" s="21">
        <v>59045.783199999998</v>
      </c>
      <c r="DP24" s="21">
        <v>0</v>
      </c>
      <c r="DQ24" s="21">
        <v>0</v>
      </c>
      <c r="DR24" s="21">
        <v>0</v>
      </c>
      <c r="DS24" s="21">
        <v>0</v>
      </c>
      <c r="DT24" s="21">
        <v>0</v>
      </c>
      <c r="DU24" s="21">
        <v>0</v>
      </c>
      <c r="DV24" s="21">
        <v>0</v>
      </c>
      <c r="DW24" s="21">
        <v>0</v>
      </c>
      <c r="DX24" s="21">
        <v>0</v>
      </c>
      <c r="DY24" s="21">
        <v>83937.4</v>
      </c>
      <c r="DZ24" s="21">
        <v>83937.4</v>
      </c>
      <c r="EA24" s="21">
        <v>83937.4</v>
      </c>
      <c r="EB24" s="21">
        <v>0</v>
      </c>
      <c r="EC24" s="25">
        <f t="shared" si="23"/>
        <v>150481.70000000001</v>
      </c>
      <c r="ED24" s="25">
        <f t="shared" si="23"/>
        <v>150481.70000000001</v>
      </c>
      <c r="EE24" s="25">
        <f t="shared" si="24"/>
        <v>142983.1832</v>
      </c>
      <c r="EG24" s="30"/>
      <c r="EI24" s="30"/>
      <c r="EJ24" s="30"/>
      <c r="EL24" s="30"/>
    </row>
    <row r="25" spans="1:142" s="32" customFormat="1" ht="20.25" customHeight="1">
      <c r="A25" s="19">
        <v>16</v>
      </c>
      <c r="B25" s="20" t="s">
        <v>62</v>
      </c>
      <c r="C25" s="21">
        <v>60334.700599999996</v>
      </c>
      <c r="D25" s="26">
        <v>32172.659800000001</v>
      </c>
      <c r="E25" s="23">
        <f t="shared" si="0"/>
        <v>374366.36689999991</v>
      </c>
      <c r="F25" s="24">
        <f t="shared" si="1"/>
        <v>374366.36689999991</v>
      </c>
      <c r="G25" s="25">
        <f t="shared" si="2"/>
        <v>359490.87599999999</v>
      </c>
      <c r="H25" s="25">
        <f>G25/F25*100</f>
        <v>96.026488430790735</v>
      </c>
      <c r="I25" s="25">
        <f>G25/E25*100</f>
        <v>96.026488430790735</v>
      </c>
      <c r="J25" s="25">
        <f t="shared" si="3"/>
        <v>93701.999999999942</v>
      </c>
      <c r="K25" s="25">
        <f t="shared" si="4"/>
        <v>93701.999999999942</v>
      </c>
      <c r="L25" s="25">
        <f t="shared" si="5"/>
        <v>79298.609400000001</v>
      </c>
      <c r="M25" s="25">
        <f>L25/K25*100</f>
        <v>84.628513158737334</v>
      </c>
      <c r="N25" s="25">
        <f>L25/J25*100</f>
        <v>84.628513158737334</v>
      </c>
      <c r="O25" s="25">
        <f t="shared" si="6"/>
        <v>34684.800000000003</v>
      </c>
      <c r="P25" s="25">
        <f t="shared" si="7"/>
        <v>34684.800000000003</v>
      </c>
      <c r="Q25" s="25">
        <f t="shared" si="8"/>
        <v>25593.308000000001</v>
      </c>
      <c r="R25" s="25">
        <f t="shared" si="9"/>
        <v>73.788253067626158</v>
      </c>
      <c r="S25" s="21">
        <f t="shared" si="10"/>
        <v>73.788253067626158</v>
      </c>
      <c r="T25" s="26">
        <v>0</v>
      </c>
      <c r="U25" s="25">
        <v>0</v>
      </c>
      <c r="V25" s="25">
        <v>341.791</v>
      </c>
      <c r="W25" s="25" t="e">
        <f t="shared" si="25"/>
        <v>#DIV/0!</v>
      </c>
      <c r="X25" s="21" t="e">
        <f t="shared" si="26"/>
        <v>#DIV/0!</v>
      </c>
      <c r="Y25" s="26">
        <v>11471.999999999942</v>
      </c>
      <c r="Z25" s="26">
        <v>11471.999999999942</v>
      </c>
      <c r="AA25" s="25">
        <v>19279.457999999995</v>
      </c>
      <c r="AB25" s="25">
        <f t="shared" si="11"/>
        <v>168.05664225941504</v>
      </c>
      <c r="AC25" s="21">
        <f t="shared" si="12"/>
        <v>168.05664225941504</v>
      </c>
      <c r="AD25" s="26">
        <v>34684.800000000003</v>
      </c>
      <c r="AE25" s="26">
        <v>34684.800000000003</v>
      </c>
      <c r="AF25" s="25">
        <v>25251.517</v>
      </c>
      <c r="AG25" s="25">
        <f t="shared" si="27"/>
        <v>72.802832941230733</v>
      </c>
      <c r="AH25" s="21">
        <f t="shared" si="28"/>
        <v>72.802832941230733</v>
      </c>
      <c r="AI25" s="26">
        <v>3400</v>
      </c>
      <c r="AJ25" s="26">
        <v>3400</v>
      </c>
      <c r="AK25" s="25">
        <v>1931</v>
      </c>
      <c r="AL25" s="25">
        <f t="shared" si="13"/>
        <v>56.794117647058826</v>
      </c>
      <c r="AM25" s="21">
        <f t="shared" si="14"/>
        <v>56.794117647058826</v>
      </c>
      <c r="AN25" s="27">
        <v>0</v>
      </c>
      <c r="AO25" s="27">
        <v>0</v>
      </c>
      <c r="AP25" s="25">
        <v>0</v>
      </c>
      <c r="AQ25" s="25" t="e">
        <f t="shared" si="15"/>
        <v>#DIV/0!</v>
      </c>
      <c r="AR25" s="21" t="e">
        <f t="shared" si="16"/>
        <v>#DIV/0!</v>
      </c>
      <c r="AS25" s="27">
        <v>0</v>
      </c>
      <c r="AT25" s="27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221598.4</v>
      </c>
      <c r="AZ25" s="21">
        <v>221598.4</v>
      </c>
      <c r="BA25" s="21">
        <v>221598.4</v>
      </c>
      <c r="BB25" s="28">
        <v>0</v>
      </c>
      <c r="BC25" s="28">
        <v>0</v>
      </c>
      <c r="BD25" s="28">
        <v>0</v>
      </c>
      <c r="BE25" s="29">
        <v>700.1</v>
      </c>
      <c r="BF25" s="29">
        <v>700.1</v>
      </c>
      <c r="BG25" s="21">
        <v>327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5">
        <f t="shared" si="17"/>
        <v>2325.1999999999998</v>
      </c>
      <c r="BO25" s="25">
        <f t="shared" si="17"/>
        <v>2325.1999999999998</v>
      </c>
      <c r="BP25" s="25">
        <f t="shared" si="29"/>
        <v>1758.0904</v>
      </c>
      <c r="BQ25" s="25">
        <f t="shared" si="18"/>
        <v>75.610287287115099</v>
      </c>
      <c r="BR25" s="21">
        <f t="shared" si="19"/>
        <v>75.610287287115099</v>
      </c>
      <c r="BS25" s="26">
        <v>2000</v>
      </c>
      <c r="BT25" s="26">
        <v>2000</v>
      </c>
      <c r="BU25" s="25">
        <v>1437.0904</v>
      </c>
      <c r="BV25" s="21">
        <v>0</v>
      </c>
      <c r="BW25" s="21">
        <v>0</v>
      </c>
      <c r="BX25" s="25">
        <v>0</v>
      </c>
      <c r="BY25" s="21">
        <v>0</v>
      </c>
      <c r="BZ25" s="21">
        <v>0</v>
      </c>
      <c r="CA25" s="21">
        <v>0</v>
      </c>
      <c r="CB25" s="26">
        <v>325.2</v>
      </c>
      <c r="CC25" s="26">
        <v>325.2</v>
      </c>
      <c r="CD25" s="21">
        <v>321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6">
        <v>10400</v>
      </c>
      <c r="CL25" s="26">
        <v>10400</v>
      </c>
      <c r="CM25" s="21">
        <v>8534.65</v>
      </c>
      <c r="CN25" s="26">
        <v>10820</v>
      </c>
      <c r="CO25" s="26">
        <v>10820</v>
      </c>
      <c r="CP25" s="21">
        <v>7771</v>
      </c>
      <c r="CQ25" s="21">
        <v>10800</v>
      </c>
      <c r="CR25" s="21">
        <v>10800</v>
      </c>
      <c r="CS25" s="21">
        <v>7718</v>
      </c>
      <c r="CT25" s="26">
        <v>5000</v>
      </c>
      <c r="CU25" s="26">
        <v>5000</v>
      </c>
      <c r="CV25" s="21">
        <v>5337.0029999999997</v>
      </c>
      <c r="CW25" s="21">
        <v>0</v>
      </c>
      <c r="CX25" s="21">
        <v>0</v>
      </c>
      <c r="CY25" s="21">
        <v>99.5</v>
      </c>
      <c r="CZ25" s="21">
        <v>3250</v>
      </c>
      <c r="DA25" s="21">
        <v>3250</v>
      </c>
      <c r="DB25" s="21">
        <v>3250</v>
      </c>
      <c r="DC25" s="21">
        <v>15600</v>
      </c>
      <c r="DD25" s="21">
        <v>15600</v>
      </c>
      <c r="DE25" s="21">
        <v>8994.6</v>
      </c>
      <c r="DF25" s="21">
        <v>0</v>
      </c>
      <c r="DG25" s="25">
        <f t="shared" si="20"/>
        <v>319250.49999999994</v>
      </c>
      <c r="DH25" s="25">
        <f t="shared" si="21"/>
        <v>319250.49999999994</v>
      </c>
      <c r="DI25" s="25">
        <f t="shared" si="22"/>
        <v>304474.00939999998</v>
      </c>
      <c r="DJ25" s="21">
        <v>9764.56</v>
      </c>
      <c r="DK25" s="21">
        <v>9764.56</v>
      </c>
      <c r="DL25" s="21">
        <v>9764.56</v>
      </c>
      <c r="DM25" s="21">
        <v>45351.306900000003</v>
      </c>
      <c r="DN25" s="21">
        <v>45351.306900000003</v>
      </c>
      <c r="DO25" s="21">
        <v>45252.306600000004</v>
      </c>
      <c r="DP25" s="21">
        <v>0</v>
      </c>
      <c r="DQ25" s="21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46400</v>
      </c>
      <c r="DZ25" s="21">
        <v>46400</v>
      </c>
      <c r="EA25" s="21">
        <v>20000</v>
      </c>
      <c r="EB25" s="21">
        <v>0</v>
      </c>
      <c r="EC25" s="25">
        <f t="shared" si="23"/>
        <v>101515.86689999999</v>
      </c>
      <c r="ED25" s="25">
        <f t="shared" si="23"/>
        <v>101515.86689999999</v>
      </c>
      <c r="EE25" s="25">
        <f t="shared" si="24"/>
        <v>75016.866600000008</v>
      </c>
      <c r="EG25" s="30"/>
      <c r="EI25" s="30"/>
      <c r="EJ25" s="30"/>
      <c r="EL25" s="30"/>
    </row>
    <row r="26" spans="1:142" s="32" customFormat="1" ht="20.25" customHeight="1">
      <c r="A26" s="19">
        <v>17</v>
      </c>
      <c r="B26" s="20" t="s">
        <v>63</v>
      </c>
      <c r="C26" s="21">
        <v>16043.681699999999</v>
      </c>
      <c r="D26" s="26">
        <v>25.433900000000001</v>
      </c>
      <c r="E26" s="23">
        <f t="shared" si="0"/>
        <v>27466.800000000003</v>
      </c>
      <c r="F26" s="24">
        <f t="shared" si="1"/>
        <v>27466.800000000003</v>
      </c>
      <c r="G26" s="25">
        <f t="shared" si="2"/>
        <v>11537.602000000001</v>
      </c>
      <c r="H26" s="25">
        <f>G26/F26*100</f>
        <v>42.005628613453332</v>
      </c>
      <c r="I26" s="25">
        <f>G26/E26*100</f>
        <v>42.005628613453332</v>
      </c>
      <c r="J26" s="25">
        <f t="shared" si="3"/>
        <v>5070</v>
      </c>
      <c r="K26" s="25">
        <f t="shared" si="4"/>
        <v>5070</v>
      </c>
      <c r="L26" s="25">
        <f t="shared" si="5"/>
        <v>5127.402</v>
      </c>
      <c r="M26" s="25">
        <f>L26/K26*100</f>
        <v>101.13218934911244</v>
      </c>
      <c r="N26" s="25">
        <f>L26/J26*100</f>
        <v>101.13218934911244</v>
      </c>
      <c r="O26" s="25">
        <f t="shared" si="6"/>
        <v>1150</v>
      </c>
      <c r="P26" s="25">
        <f t="shared" si="7"/>
        <v>1150</v>
      </c>
      <c r="Q26" s="25">
        <f t="shared" si="8"/>
        <v>1110.5939999999998</v>
      </c>
      <c r="R26" s="25">
        <f t="shared" si="9"/>
        <v>96.573391304347808</v>
      </c>
      <c r="S26" s="21">
        <f t="shared" si="10"/>
        <v>96.573391304347808</v>
      </c>
      <c r="T26" s="26">
        <v>150</v>
      </c>
      <c r="U26" s="25">
        <v>150</v>
      </c>
      <c r="V26" s="25">
        <v>8.0229999999999997</v>
      </c>
      <c r="W26" s="25">
        <f t="shared" si="25"/>
        <v>5.3486666666666665</v>
      </c>
      <c r="X26" s="21">
        <f t="shared" si="26"/>
        <v>5.3486666666666665</v>
      </c>
      <c r="Y26" s="26">
        <v>1100</v>
      </c>
      <c r="Z26" s="26">
        <v>1100</v>
      </c>
      <c r="AA26" s="25">
        <v>1112.8180000000007</v>
      </c>
      <c r="AB26" s="25">
        <f t="shared" si="11"/>
        <v>101.16527272727278</v>
      </c>
      <c r="AC26" s="21">
        <f t="shared" si="12"/>
        <v>101.16527272727278</v>
      </c>
      <c r="AD26" s="26">
        <v>1000</v>
      </c>
      <c r="AE26" s="26">
        <v>1000</v>
      </c>
      <c r="AF26" s="25">
        <v>1102.5709999999999</v>
      </c>
      <c r="AG26" s="25">
        <f t="shared" si="27"/>
        <v>110.25709999999999</v>
      </c>
      <c r="AH26" s="21">
        <f t="shared" si="28"/>
        <v>110.25709999999999</v>
      </c>
      <c r="AI26" s="26">
        <v>20</v>
      </c>
      <c r="AJ26" s="26">
        <v>20</v>
      </c>
      <c r="AK26" s="25">
        <v>90</v>
      </c>
      <c r="AL26" s="25">
        <f t="shared" si="13"/>
        <v>450</v>
      </c>
      <c r="AM26" s="21">
        <f t="shared" si="14"/>
        <v>450</v>
      </c>
      <c r="AN26" s="27">
        <v>0</v>
      </c>
      <c r="AO26" s="27">
        <v>0</v>
      </c>
      <c r="AP26" s="25">
        <v>0</v>
      </c>
      <c r="AQ26" s="25" t="e">
        <f t="shared" si="15"/>
        <v>#DIV/0!</v>
      </c>
      <c r="AR26" s="21" t="e">
        <f t="shared" si="16"/>
        <v>#DIV/0!</v>
      </c>
      <c r="AS26" s="27">
        <v>0</v>
      </c>
      <c r="AT26" s="27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6410.2</v>
      </c>
      <c r="AZ26" s="21">
        <v>6410.2</v>
      </c>
      <c r="BA26" s="21">
        <v>6410.2</v>
      </c>
      <c r="BB26" s="28">
        <v>0</v>
      </c>
      <c r="BC26" s="28">
        <v>0</v>
      </c>
      <c r="BD26" s="28">
        <v>0</v>
      </c>
      <c r="BE26" s="29">
        <v>0</v>
      </c>
      <c r="BF26" s="29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5">
        <f t="shared" si="17"/>
        <v>2500</v>
      </c>
      <c r="BO26" s="25">
        <f t="shared" si="17"/>
        <v>2500</v>
      </c>
      <c r="BP26" s="25">
        <f t="shared" si="29"/>
        <v>2388.6149999999998</v>
      </c>
      <c r="BQ26" s="25">
        <f t="shared" si="18"/>
        <v>95.544599999999988</v>
      </c>
      <c r="BR26" s="21">
        <f t="shared" si="19"/>
        <v>95.544599999999988</v>
      </c>
      <c r="BS26" s="26">
        <v>2500</v>
      </c>
      <c r="BT26" s="26">
        <v>2500</v>
      </c>
      <c r="BU26" s="25">
        <v>2388.6149999999998</v>
      </c>
      <c r="BV26" s="21">
        <v>0</v>
      </c>
      <c r="BW26" s="21">
        <v>0</v>
      </c>
      <c r="BX26" s="25">
        <v>0</v>
      </c>
      <c r="BY26" s="21">
        <v>0</v>
      </c>
      <c r="BZ26" s="21">
        <v>0</v>
      </c>
      <c r="CA26" s="21">
        <v>0</v>
      </c>
      <c r="CB26" s="26">
        <v>0</v>
      </c>
      <c r="CC26" s="26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6">
        <v>0</v>
      </c>
      <c r="CL26" s="26">
        <v>0</v>
      </c>
      <c r="CM26" s="21">
        <v>0</v>
      </c>
      <c r="CN26" s="26">
        <v>0</v>
      </c>
      <c r="CO26" s="26">
        <v>0</v>
      </c>
      <c r="CP26" s="21">
        <v>129.10499999999999</v>
      </c>
      <c r="CQ26" s="21">
        <v>0</v>
      </c>
      <c r="CR26" s="21">
        <v>0</v>
      </c>
      <c r="CS26" s="21">
        <v>0</v>
      </c>
      <c r="CT26" s="26">
        <v>300</v>
      </c>
      <c r="CU26" s="26">
        <v>300</v>
      </c>
      <c r="CV26" s="21">
        <v>290.27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6</v>
      </c>
      <c r="DF26" s="21">
        <v>0</v>
      </c>
      <c r="DG26" s="25">
        <f t="shared" si="20"/>
        <v>11480.2</v>
      </c>
      <c r="DH26" s="25">
        <f t="shared" si="21"/>
        <v>11480.2</v>
      </c>
      <c r="DI26" s="25">
        <f t="shared" si="22"/>
        <v>11537.602000000001</v>
      </c>
      <c r="DJ26" s="21">
        <v>0</v>
      </c>
      <c r="DK26" s="21">
        <v>0</v>
      </c>
      <c r="DL26" s="21">
        <v>0</v>
      </c>
      <c r="DM26" s="21">
        <v>15986.6</v>
      </c>
      <c r="DN26" s="21">
        <v>15986.6</v>
      </c>
      <c r="DO26" s="21">
        <v>0</v>
      </c>
      <c r="DP26" s="21">
        <v>0</v>
      </c>
      <c r="DQ26" s="21">
        <v>0</v>
      </c>
      <c r="DR26" s="21">
        <v>0</v>
      </c>
      <c r="DS26" s="21">
        <v>0</v>
      </c>
      <c r="DT26" s="21">
        <v>0</v>
      </c>
      <c r="DU26" s="21">
        <v>0</v>
      </c>
      <c r="DV26" s="21">
        <v>0</v>
      </c>
      <c r="DW26" s="21">
        <v>0</v>
      </c>
      <c r="DX26" s="21">
        <v>0</v>
      </c>
      <c r="DY26" s="21">
        <v>230</v>
      </c>
      <c r="DZ26" s="21">
        <v>230</v>
      </c>
      <c r="EA26" s="21">
        <v>230</v>
      </c>
      <c r="EB26" s="21">
        <v>0</v>
      </c>
      <c r="EC26" s="25">
        <f t="shared" si="23"/>
        <v>16216.6</v>
      </c>
      <c r="ED26" s="25">
        <f t="shared" si="23"/>
        <v>16216.6</v>
      </c>
      <c r="EE26" s="25">
        <f t="shared" si="24"/>
        <v>230</v>
      </c>
      <c r="EG26" s="30"/>
      <c r="EI26" s="30"/>
      <c r="EJ26" s="30"/>
      <c r="EL26" s="30"/>
    </row>
    <row r="27" spans="1:142" s="32" customFormat="1" ht="20.25" customHeight="1">
      <c r="A27" s="19">
        <v>18</v>
      </c>
      <c r="B27" s="20" t="s">
        <v>64</v>
      </c>
      <c r="C27" s="21">
        <v>34263.824399999998</v>
      </c>
      <c r="D27" s="26">
        <v>29759.298500000001</v>
      </c>
      <c r="E27" s="23">
        <f t="shared" si="0"/>
        <v>226543.89600000001</v>
      </c>
      <c r="F27" s="24">
        <f t="shared" si="1"/>
        <v>226543.89600000001</v>
      </c>
      <c r="G27" s="25">
        <f t="shared" si="2"/>
        <v>190267.58399999997</v>
      </c>
      <c r="H27" s="25">
        <f>G27/F27*100</f>
        <v>83.987071538665504</v>
      </c>
      <c r="I27" s="25">
        <f>G27/E27*100</f>
        <v>83.987071538665504</v>
      </c>
      <c r="J27" s="25">
        <f t="shared" si="3"/>
        <v>33080.000000000029</v>
      </c>
      <c r="K27" s="25">
        <f t="shared" si="4"/>
        <v>33080.000000000029</v>
      </c>
      <c r="L27" s="25">
        <f t="shared" si="5"/>
        <v>28435.234</v>
      </c>
      <c r="M27" s="25">
        <f>L27/K27*100</f>
        <v>85.958990326481185</v>
      </c>
      <c r="N27" s="25">
        <f>L27/J27*100</f>
        <v>85.958990326481185</v>
      </c>
      <c r="O27" s="25">
        <f t="shared" si="6"/>
        <v>10190</v>
      </c>
      <c r="P27" s="25">
        <f t="shared" si="7"/>
        <v>10190</v>
      </c>
      <c r="Q27" s="25">
        <f t="shared" si="8"/>
        <v>7764.51</v>
      </c>
      <c r="R27" s="25">
        <f t="shared" si="9"/>
        <v>76.197350343473985</v>
      </c>
      <c r="S27" s="21">
        <f t="shared" si="10"/>
        <v>76.197350343473985</v>
      </c>
      <c r="T27" s="26">
        <v>490</v>
      </c>
      <c r="U27" s="25">
        <v>490</v>
      </c>
      <c r="V27" s="25">
        <v>107.652</v>
      </c>
      <c r="W27" s="25">
        <f t="shared" si="25"/>
        <v>21.969795918367346</v>
      </c>
      <c r="X27" s="21">
        <f t="shared" si="26"/>
        <v>21.969795918367346</v>
      </c>
      <c r="Y27" s="26">
        <v>4130.0000000000291</v>
      </c>
      <c r="Z27" s="26">
        <v>4130.0000000000291</v>
      </c>
      <c r="AA27" s="25">
        <v>6306.0419999999995</v>
      </c>
      <c r="AB27" s="25">
        <f t="shared" si="11"/>
        <v>152.68866828087059</v>
      </c>
      <c r="AC27" s="21">
        <f t="shared" si="12"/>
        <v>152.68866828087059</v>
      </c>
      <c r="AD27" s="26">
        <v>9700</v>
      </c>
      <c r="AE27" s="26">
        <v>9700</v>
      </c>
      <c r="AF27" s="25">
        <v>7656.8580000000002</v>
      </c>
      <c r="AG27" s="25">
        <f t="shared" si="27"/>
        <v>78.936680412371146</v>
      </c>
      <c r="AH27" s="21">
        <f t="shared" si="28"/>
        <v>78.936680412371146</v>
      </c>
      <c r="AI27" s="26">
        <v>460</v>
      </c>
      <c r="AJ27" s="26">
        <v>460</v>
      </c>
      <c r="AK27" s="25">
        <v>479</v>
      </c>
      <c r="AL27" s="25">
        <f t="shared" si="13"/>
        <v>104.1304347826087</v>
      </c>
      <c r="AM27" s="21">
        <f t="shared" si="14"/>
        <v>104.1304347826087</v>
      </c>
      <c r="AN27" s="27">
        <v>0</v>
      </c>
      <c r="AO27" s="27">
        <v>0</v>
      </c>
      <c r="AP27" s="25">
        <v>0</v>
      </c>
      <c r="AQ27" s="25" t="e">
        <f t="shared" si="15"/>
        <v>#DIV/0!</v>
      </c>
      <c r="AR27" s="21" t="e">
        <f t="shared" si="16"/>
        <v>#DIV/0!</v>
      </c>
      <c r="AS27" s="27">
        <v>0</v>
      </c>
      <c r="AT27" s="27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124605.9</v>
      </c>
      <c r="AZ27" s="21">
        <v>124605.9</v>
      </c>
      <c r="BA27" s="21">
        <v>124605.9</v>
      </c>
      <c r="BB27" s="28">
        <v>0</v>
      </c>
      <c r="BC27" s="28">
        <v>0</v>
      </c>
      <c r="BD27" s="28">
        <v>0</v>
      </c>
      <c r="BE27" s="29">
        <v>0</v>
      </c>
      <c r="BF27" s="29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5">
        <f t="shared" si="17"/>
        <v>1100</v>
      </c>
      <c r="BO27" s="25">
        <f t="shared" si="17"/>
        <v>1100</v>
      </c>
      <c r="BP27" s="25">
        <f t="shared" si="29"/>
        <v>616.77599999999995</v>
      </c>
      <c r="BQ27" s="25">
        <f t="shared" si="18"/>
        <v>56.070545454545453</v>
      </c>
      <c r="BR27" s="21">
        <f t="shared" si="19"/>
        <v>56.070545454545453</v>
      </c>
      <c r="BS27" s="26">
        <v>1100</v>
      </c>
      <c r="BT27" s="26">
        <v>1100</v>
      </c>
      <c r="BU27" s="25">
        <v>616.77599999999995</v>
      </c>
      <c r="BV27" s="21">
        <v>0</v>
      </c>
      <c r="BW27" s="21">
        <v>0</v>
      </c>
      <c r="BX27" s="25">
        <v>0</v>
      </c>
      <c r="BY27" s="21">
        <v>0</v>
      </c>
      <c r="BZ27" s="21">
        <v>0</v>
      </c>
      <c r="CA27" s="21">
        <v>0</v>
      </c>
      <c r="CB27" s="26">
        <v>0</v>
      </c>
      <c r="CC27" s="26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6">
        <v>8400</v>
      </c>
      <c r="CL27" s="26">
        <v>8400</v>
      </c>
      <c r="CM27" s="21">
        <v>3218</v>
      </c>
      <c r="CN27" s="26">
        <v>7800</v>
      </c>
      <c r="CO27" s="26">
        <v>7800</v>
      </c>
      <c r="CP27" s="21">
        <v>8714.2800000000007</v>
      </c>
      <c r="CQ27" s="21">
        <v>4200</v>
      </c>
      <c r="CR27" s="21">
        <v>4200</v>
      </c>
      <c r="CS27" s="21">
        <v>3545.68</v>
      </c>
      <c r="CT27" s="26">
        <v>1000</v>
      </c>
      <c r="CU27" s="26">
        <v>1000</v>
      </c>
      <c r="CV27" s="21">
        <v>915.32600000000002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421.3</v>
      </c>
      <c r="DF27" s="21">
        <v>0</v>
      </c>
      <c r="DG27" s="25">
        <f t="shared" si="20"/>
        <v>157685.90000000002</v>
      </c>
      <c r="DH27" s="25">
        <f t="shared" si="21"/>
        <v>157685.90000000002</v>
      </c>
      <c r="DI27" s="25">
        <f t="shared" si="22"/>
        <v>153041.13399999999</v>
      </c>
      <c r="DJ27" s="21">
        <v>0</v>
      </c>
      <c r="DK27" s="21">
        <v>0</v>
      </c>
      <c r="DL27" s="21">
        <v>0</v>
      </c>
      <c r="DM27" s="21">
        <v>68857.995999999999</v>
      </c>
      <c r="DN27" s="21">
        <v>68857.995999999999</v>
      </c>
      <c r="DO27" s="21">
        <v>37226.449999999997</v>
      </c>
      <c r="DP27" s="21">
        <v>0</v>
      </c>
      <c r="DQ27" s="21">
        <v>0</v>
      </c>
      <c r="DR27" s="21">
        <v>0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  <c r="DY27" s="21">
        <v>17833.599999999999</v>
      </c>
      <c r="DZ27" s="21">
        <v>17833.599999999999</v>
      </c>
      <c r="EA27" s="21">
        <v>17833.599999999999</v>
      </c>
      <c r="EB27" s="21">
        <v>0</v>
      </c>
      <c r="EC27" s="25">
        <f t="shared" si="23"/>
        <v>86691.59599999999</v>
      </c>
      <c r="ED27" s="25">
        <f t="shared" si="23"/>
        <v>86691.59599999999</v>
      </c>
      <c r="EE27" s="25">
        <f t="shared" si="24"/>
        <v>55060.049999999996</v>
      </c>
      <c r="EG27" s="30"/>
      <c r="EI27" s="30"/>
      <c r="EJ27" s="30"/>
      <c r="EL27" s="30"/>
    </row>
    <row r="28" spans="1:142" s="32" customFormat="1" ht="20.25" customHeight="1">
      <c r="A28" s="19">
        <v>19</v>
      </c>
      <c r="B28" s="20" t="s">
        <v>65</v>
      </c>
      <c r="C28" s="21">
        <v>3744.0173</v>
      </c>
      <c r="D28" s="26">
        <v>995.00490000000002</v>
      </c>
      <c r="E28" s="23">
        <f t="shared" si="0"/>
        <v>34087.900000000009</v>
      </c>
      <c r="F28" s="24">
        <f t="shared" si="1"/>
        <v>34087.900000000009</v>
      </c>
      <c r="G28" s="25">
        <f t="shared" si="2"/>
        <v>30481.335999999996</v>
      </c>
      <c r="H28" s="25">
        <f>G28/F28*100</f>
        <v>89.419811722047953</v>
      </c>
      <c r="I28" s="25">
        <f>G28/E28*100</f>
        <v>89.419811722047953</v>
      </c>
      <c r="J28" s="25">
        <f t="shared" si="3"/>
        <v>16962.400000000005</v>
      </c>
      <c r="K28" s="25">
        <f t="shared" si="4"/>
        <v>16962.400000000005</v>
      </c>
      <c r="L28" s="25">
        <f t="shared" si="5"/>
        <v>11830.436</v>
      </c>
      <c r="M28" s="25">
        <f>L28/K28*100</f>
        <v>69.745059661368643</v>
      </c>
      <c r="N28" s="25">
        <f>L28/J28*100</f>
        <v>69.745059661368643</v>
      </c>
      <c r="O28" s="25">
        <f t="shared" si="6"/>
        <v>4989.2</v>
      </c>
      <c r="P28" s="25">
        <f t="shared" si="7"/>
        <v>4989.2</v>
      </c>
      <c r="Q28" s="25">
        <f t="shared" si="8"/>
        <v>5177.8289999999997</v>
      </c>
      <c r="R28" s="25">
        <f t="shared" si="9"/>
        <v>103.78074641225045</v>
      </c>
      <c r="S28" s="21">
        <f t="shared" si="10"/>
        <v>103.78074641225045</v>
      </c>
      <c r="T28" s="26">
        <v>0</v>
      </c>
      <c r="U28" s="25">
        <v>0</v>
      </c>
      <c r="V28" s="25">
        <v>222.45400000000001</v>
      </c>
      <c r="W28" s="25" t="e">
        <f t="shared" si="25"/>
        <v>#DIV/0!</v>
      </c>
      <c r="X28" s="21" t="e">
        <f t="shared" si="26"/>
        <v>#DIV/0!</v>
      </c>
      <c r="Y28" s="26">
        <v>1842.7000000000044</v>
      </c>
      <c r="Z28" s="26">
        <v>1842.7000000000044</v>
      </c>
      <c r="AA28" s="25">
        <v>2766.3719999999989</v>
      </c>
      <c r="AB28" s="25">
        <f t="shared" si="11"/>
        <v>150.12601074510187</v>
      </c>
      <c r="AC28" s="21">
        <f t="shared" si="12"/>
        <v>150.12601074510187</v>
      </c>
      <c r="AD28" s="26">
        <v>4989.2</v>
      </c>
      <c r="AE28" s="26">
        <v>4989.2</v>
      </c>
      <c r="AF28" s="25">
        <v>4955.375</v>
      </c>
      <c r="AG28" s="25">
        <f t="shared" si="27"/>
        <v>99.322035596889279</v>
      </c>
      <c r="AH28" s="21">
        <f t="shared" si="28"/>
        <v>99.322035596889279</v>
      </c>
      <c r="AI28" s="26">
        <v>610</v>
      </c>
      <c r="AJ28" s="26">
        <v>610</v>
      </c>
      <c r="AK28" s="25">
        <v>661.03300000000002</v>
      </c>
      <c r="AL28" s="25">
        <f t="shared" si="13"/>
        <v>108.36606557377048</v>
      </c>
      <c r="AM28" s="21">
        <f t="shared" si="14"/>
        <v>108.36606557377048</v>
      </c>
      <c r="AN28" s="27">
        <v>0</v>
      </c>
      <c r="AO28" s="27">
        <v>0</v>
      </c>
      <c r="AP28" s="25">
        <v>0</v>
      </c>
      <c r="AQ28" s="25" t="e">
        <f t="shared" si="15"/>
        <v>#DIV/0!</v>
      </c>
      <c r="AR28" s="21" t="e">
        <f t="shared" si="16"/>
        <v>#DIV/0!</v>
      </c>
      <c r="AS28" s="27">
        <v>0</v>
      </c>
      <c r="AT28" s="27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17125.5</v>
      </c>
      <c r="AZ28" s="21">
        <v>17125.5</v>
      </c>
      <c r="BA28" s="21">
        <v>15666.5</v>
      </c>
      <c r="BB28" s="28">
        <v>0</v>
      </c>
      <c r="BC28" s="28">
        <v>0</v>
      </c>
      <c r="BD28" s="28">
        <v>0</v>
      </c>
      <c r="BE28" s="29">
        <v>0</v>
      </c>
      <c r="BF28" s="29">
        <v>0</v>
      </c>
      <c r="BG28" s="21">
        <v>2984.4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5">
        <f t="shared" si="17"/>
        <v>95</v>
      </c>
      <c r="BO28" s="25">
        <f t="shared" si="17"/>
        <v>95</v>
      </c>
      <c r="BP28" s="25">
        <f t="shared" si="29"/>
        <v>40.698999999999998</v>
      </c>
      <c r="BQ28" s="25">
        <f t="shared" si="18"/>
        <v>42.841052631578947</v>
      </c>
      <c r="BR28" s="21">
        <f t="shared" si="19"/>
        <v>42.841052631578947</v>
      </c>
      <c r="BS28" s="26">
        <v>95</v>
      </c>
      <c r="BT28" s="26">
        <v>95</v>
      </c>
      <c r="BU28" s="25">
        <v>40.698999999999998</v>
      </c>
      <c r="BV28" s="21">
        <v>0</v>
      </c>
      <c r="BW28" s="21">
        <v>0</v>
      </c>
      <c r="BX28" s="25">
        <v>0</v>
      </c>
      <c r="BY28" s="21">
        <v>0</v>
      </c>
      <c r="BZ28" s="21">
        <v>0</v>
      </c>
      <c r="CA28" s="21">
        <v>0</v>
      </c>
      <c r="CB28" s="26">
        <v>0</v>
      </c>
      <c r="CC28" s="26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6">
        <v>60</v>
      </c>
      <c r="CL28" s="26">
        <v>60</v>
      </c>
      <c r="CM28" s="21">
        <v>125</v>
      </c>
      <c r="CN28" s="26">
        <v>1950</v>
      </c>
      <c r="CO28" s="26">
        <v>1950</v>
      </c>
      <c r="CP28" s="21">
        <v>1085.4469999999999</v>
      </c>
      <c r="CQ28" s="21">
        <v>1050</v>
      </c>
      <c r="CR28" s="21">
        <v>1050</v>
      </c>
      <c r="CS28" s="21">
        <v>545.14700000000005</v>
      </c>
      <c r="CT28" s="26">
        <v>1300</v>
      </c>
      <c r="CU28" s="26">
        <v>1300</v>
      </c>
      <c r="CV28" s="21">
        <v>1974.056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6115.5</v>
      </c>
      <c r="DD28" s="21">
        <v>6115.5</v>
      </c>
      <c r="DE28" s="21">
        <v>0</v>
      </c>
      <c r="DF28" s="21">
        <v>0</v>
      </c>
      <c r="DG28" s="25">
        <f t="shared" si="20"/>
        <v>34087.900000000009</v>
      </c>
      <c r="DH28" s="25">
        <f t="shared" si="21"/>
        <v>34087.900000000009</v>
      </c>
      <c r="DI28" s="25">
        <f t="shared" si="22"/>
        <v>30481.335999999999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5261</v>
      </c>
      <c r="DZ28" s="21">
        <v>5261</v>
      </c>
      <c r="EA28" s="21">
        <v>5261</v>
      </c>
      <c r="EB28" s="21">
        <v>0</v>
      </c>
      <c r="EC28" s="25">
        <f t="shared" si="23"/>
        <v>5261</v>
      </c>
      <c r="ED28" s="25">
        <f t="shared" si="23"/>
        <v>5261</v>
      </c>
      <c r="EE28" s="25">
        <f t="shared" si="24"/>
        <v>5261</v>
      </c>
      <c r="EG28" s="30"/>
      <c r="EI28" s="30"/>
      <c r="EJ28" s="30"/>
      <c r="EL28" s="30"/>
    </row>
    <row r="29" spans="1:142" s="32" customFormat="1" ht="20.25" customHeight="1">
      <c r="A29" s="19">
        <v>20</v>
      </c>
      <c r="B29" s="20" t="s">
        <v>66</v>
      </c>
      <c r="C29" s="21">
        <v>15640.141100000001</v>
      </c>
      <c r="D29" s="26">
        <v>9258.2795999999998</v>
      </c>
      <c r="E29" s="23">
        <f t="shared" si="0"/>
        <v>123390.8</v>
      </c>
      <c r="F29" s="24">
        <f t="shared" si="1"/>
        <v>123390.8</v>
      </c>
      <c r="G29" s="25">
        <f t="shared" si="2"/>
        <v>104986.69330000001</v>
      </c>
      <c r="H29" s="25">
        <f>G29/F29*100</f>
        <v>85.084701047403868</v>
      </c>
      <c r="I29" s="25">
        <f>G29/E29*100</f>
        <v>85.084701047403868</v>
      </c>
      <c r="J29" s="25">
        <f t="shared" si="3"/>
        <v>30040</v>
      </c>
      <c r="K29" s="25">
        <f t="shared" si="4"/>
        <v>30040</v>
      </c>
      <c r="L29" s="25">
        <f t="shared" si="5"/>
        <v>27152.112300000001</v>
      </c>
      <c r="M29" s="25">
        <f>L29/K29*100</f>
        <v>90.386525632490006</v>
      </c>
      <c r="N29" s="25">
        <f>L29/J29*100</f>
        <v>90.386525632490006</v>
      </c>
      <c r="O29" s="25">
        <f t="shared" si="6"/>
        <v>9900</v>
      </c>
      <c r="P29" s="25">
        <f t="shared" si="7"/>
        <v>9900</v>
      </c>
      <c r="Q29" s="25">
        <f t="shared" si="8"/>
        <v>6993.5559999999996</v>
      </c>
      <c r="R29" s="25">
        <f t="shared" si="9"/>
        <v>70.641979797979786</v>
      </c>
      <c r="S29" s="21">
        <f t="shared" si="10"/>
        <v>70.641979797979786</v>
      </c>
      <c r="T29" s="26">
        <v>2900</v>
      </c>
      <c r="U29" s="25">
        <v>2900</v>
      </c>
      <c r="V29" s="25">
        <v>1441.3789999999999</v>
      </c>
      <c r="W29" s="25">
        <f t="shared" si="25"/>
        <v>49.702724137931028</v>
      </c>
      <c r="X29" s="21">
        <f t="shared" si="26"/>
        <v>49.702724137931028</v>
      </c>
      <c r="Y29" s="26">
        <v>9500</v>
      </c>
      <c r="Z29" s="26">
        <v>9500</v>
      </c>
      <c r="AA29" s="25">
        <v>11112.645300000004</v>
      </c>
      <c r="AB29" s="25">
        <f t="shared" si="11"/>
        <v>116.97521368421056</v>
      </c>
      <c r="AC29" s="21">
        <f t="shared" si="12"/>
        <v>116.97521368421056</v>
      </c>
      <c r="AD29" s="26">
        <v>7000</v>
      </c>
      <c r="AE29" s="26">
        <v>7000</v>
      </c>
      <c r="AF29" s="25">
        <v>5552.1769999999997</v>
      </c>
      <c r="AG29" s="25">
        <f t="shared" si="27"/>
        <v>79.316814285714273</v>
      </c>
      <c r="AH29" s="21">
        <f t="shared" si="28"/>
        <v>79.316814285714273</v>
      </c>
      <c r="AI29" s="26">
        <v>240</v>
      </c>
      <c r="AJ29" s="26">
        <v>240</v>
      </c>
      <c r="AK29" s="25">
        <v>798.45699999999999</v>
      </c>
      <c r="AL29" s="25">
        <f t="shared" si="13"/>
        <v>332.69041666666664</v>
      </c>
      <c r="AM29" s="21">
        <f t="shared" si="14"/>
        <v>332.69041666666664</v>
      </c>
      <c r="AN29" s="27">
        <v>0</v>
      </c>
      <c r="AO29" s="27">
        <v>0</v>
      </c>
      <c r="AP29" s="25">
        <v>0</v>
      </c>
      <c r="AQ29" s="25" t="e">
        <f t="shared" si="15"/>
        <v>#DIV/0!</v>
      </c>
      <c r="AR29" s="21" t="e">
        <f t="shared" si="16"/>
        <v>#DIV/0!</v>
      </c>
      <c r="AS29" s="27">
        <v>0</v>
      </c>
      <c r="AT29" s="27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43350.8</v>
      </c>
      <c r="AZ29" s="21">
        <v>43350.8</v>
      </c>
      <c r="BA29" s="21">
        <v>43350.8</v>
      </c>
      <c r="BB29" s="28">
        <v>0</v>
      </c>
      <c r="BC29" s="28">
        <v>0</v>
      </c>
      <c r="BD29" s="28">
        <v>0</v>
      </c>
      <c r="BE29" s="29">
        <v>0</v>
      </c>
      <c r="BF29" s="29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5">
        <f t="shared" si="17"/>
        <v>1200</v>
      </c>
      <c r="BO29" s="25">
        <f t="shared" si="17"/>
        <v>1200</v>
      </c>
      <c r="BP29" s="25">
        <f t="shared" si="29"/>
        <v>687.26</v>
      </c>
      <c r="BQ29" s="25">
        <f t="shared" si="18"/>
        <v>57.271666666666668</v>
      </c>
      <c r="BR29" s="21">
        <f t="shared" si="19"/>
        <v>57.271666666666668</v>
      </c>
      <c r="BS29" s="26">
        <v>300</v>
      </c>
      <c r="BT29" s="26">
        <v>300</v>
      </c>
      <c r="BU29" s="25">
        <v>103.336</v>
      </c>
      <c r="BV29" s="21">
        <v>900</v>
      </c>
      <c r="BW29" s="21">
        <v>900</v>
      </c>
      <c r="BX29" s="25">
        <v>583.92399999999998</v>
      </c>
      <c r="BY29" s="21">
        <v>0</v>
      </c>
      <c r="BZ29" s="21">
        <v>0</v>
      </c>
      <c r="CA29" s="21">
        <v>0</v>
      </c>
      <c r="CB29" s="26">
        <v>0</v>
      </c>
      <c r="CC29" s="26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6">
        <v>0</v>
      </c>
      <c r="CL29" s="26">
        <v>0</v>
      </c>
      <c r="CM29" s="21">
        <v>0</v>
      </c>
      <c r="CN29" s="26">
        <v>4200</v>
      </c>
      <c r="CO29" s="26">
        <v>4200</v>
      </c>
      <c r="CP29" s="21">
        <v>865.72799999999995</v>
      </c>
      <c r="CQ29" s="21">
        <v>4200</v>
      </c>
      <c r="CR29" s="21">
        <v>4200</v>
      </c>
      <c r="CS29" s="21">
        <v>865.72799999999995</v>
      </c>
      <c r="CT29" s="26">
        <v>5000</v>
      </c>
      <c r="CU29" s="26">
        <v>5000</v>
      </c>
      <c r="CV29" s="21">
        <v>6694.4660000000003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0</v>
      </c>
      <c r="DG29" s="25">
        <f t="shared" si="20"/>
        <v>73390.8</v>
      </c>
      <c r="DH29" s="25">
        <f t="shared" si="21"/>
        <v>73390.8</v>
      </c>
      <c r="DI29" s="25">
        <f t="shared" si="22"/>
        <v>70502.912300000011</v>
      </c>
      <c r="DJ29" s="21">
        <v>0</v>
      </c>
      <c r="DK29" s="21">
        <v>0</v>
      </c>
      <c r="DL29" s="21">
        <v>0</v>
      </c>
      <c r="DM29" s="21">
        <v>38000</v>
      </c>
      <c r="DN29" s="21">
        <v>38000</v>
      </c>
      <c r="DO29" s="21">
        <v>24478.780999999999</v>
      </c>
      <c r="DP29" s="21">
        <v>0</v>
      </c>
      <c r="DQ29" s="21">
        <v>0</v>
      </c>
      <c r="DR29" s="21">
        <v>0</v>
      </c>
      <c r="DS29" s="21">
        <v>12000</v>
      </c>
      <c r="DT29" s="21">
        <v>12000</v>
      </c>
      <c r="DU29" s="21">
        <v>10005</v>
      </c>
      <c r="DV29" s="21">
        <v>0</v>
      </c>
      <c r="DW29" s="21">
        <v>0</v>
      </c>
      <c r="DX29" s="21">
        <v>0</v>
      </c>
      <c r="DY29" s="21">
        <v>3000</v>
      </c>
      <c r="DZ29" s="21">
        <v>3000</v>
      </c>
      <c r="EA29" s="21">
        <v>3000</v>
      </c>
      <c r="EB29" s="21">
        <v>0</v>
      </c>
      <c r="EC29" s="25">
        <f t="shared" si="23"/>
        <v>53000</v>
      </c>
      <c r="ED29" s="25">
        <f t="shared" si="23"/>
        <v>53000</v>
      </c>
      <c r="EE29" s="25">
        <f t="shared" si="24"/>
        <v>37483.781000000003</v>
      </c>
      <c r="EG29" s="30"/>
      <c r="EI29" s="30"/>
      <c r="EJ29" s="30"/>
      <c r="EL29" s="30"/>
    </row>
    <row r="30" spans="1:142" s="32" customFormat="1" ht="20.25" customHeight="1">
      <c r="A30" s="19">
        <v>21</v>
      </c>
      <c r="B30" s="20" t="s">
        <v>67</v>
      </c>
      <c r="C30" s="21">
        <v>50823.599000000002</v>
      </c>
      <c r="D30" s="26">
        <v>3566.2037999999998</v>
      </c>
      <c r="E30" s="23">
        <f t="shared" si="0"/>
        <v>212044.22999999998</v>
      </c>
      <c r="F30" s="24">
        <f t="shared" si="1"/>
        <v>212044.22999999998</v>
      </c>
      <c r="G30" s="25">
        <f t="shared" si="2"/>
        <v>139828.47499999998</v>
      </c>
      <c r="H30" s="25">
        <f>G30/F30*100</f>
        <v>65.943069990633546</v>
      </c>
      <c r="I30" s="25">
        <f>G30/E30*100</f>
        <v>65.943069990633546</v>
      </c>
      <c r="J30" s="25">
        <f t="shared" si="3"/>
        <v>65808.152999999962</v>
      </c>
      <c r="K30" s="25">
        <f t="shared" si="4"/>
        <v>65808.152999999962</v>
      </c>
      <c r="L30" s="25">
        <f t="shared" si="5"/>
        <v>42707.953999999998</v>
      </c>
      <c r="M30" s="25">
        <f>L30/K30*100</f>
        <v>64.897663971818247</v>
      </c>
      <c r="N30" s="25">
        <f>L30/J30*100</f>
        <v>64.897663971818247</v>
      </c>
      <c r="O30" s="25">
        <f t="shared" si="6"/>
        <v>9500</v>
      </c>
      <c r="P30" s="25">
        <f t="shared" si="7"/>
        <v>9500</v>
      </c>
      <c r="Q30" s="25">
        <f t="shared" si="8"/>
        <v>8302.5079999999998</v>
      </c>
      <c r="R30" s="25">
        <f t="shared" si="9"/>
        <v>87.394821052631571</v>
      </c>
      <c r="S30" s="21">
        <f t="shared" si="10"/>
        <v>87.394821052631571</v>
      </c>
      <c r="T30" s="26">
        <v>0</v>
      </c>
      <c r="U30" s="25">
        <v>0</v>
      </c>
      <c r="V30" s="25">
        <v>730.11</v>
      </c>
      <c r="W30" s="25" t="e">
        <f t="shared" si="25"/>
        <v>#DIV/0!</v>
      </c>
      <c r="X30" s="21" t="e">
        <f t="shared" si="26"/>
        <v>#DIV/0!</v>
      </c>
      <c r="Y30" s="26">
        <v>5169.9999999999709</v>
      </c>
      <c r="Z30" s="26">
        <v>5169.9999999999709</v>
      </c>
      <c r="AA30" s="25">
        <v>7853.332999999996</v>
      </c>
      <c r="AB30" s="25">
        <f t="shared" si="11"/>
        <v>151.90199226305688</v>
      </c>
      <c r="AC30" s="21">
        <f t="shared" si="12"/>
        <v>151.90199226305688</v>
      </c>
      <c r="AD30" s="26">
        <v>9500</v>
      </c>
      <c r="AE30" s="26">
        <v>9500</v>
      </c>
      <c r="AF30" s="25">
        <v>7572.3980000000001</v>
      </c>
      <c r="AG30" s="25">
        <f t="shared" si="27"/>
        <v>79.709452631578941</v>
      </c>
      <c r="AH30" s="21">
        <f t="shared" si="28"/>
        <v>79.709452631578941</v>
      </c>
      <c r="AI30" s="26">
        <v>257</v>
      </c>
      <c r="AJ30" s="26">
        <v>257</v>
      </c>
      <c r="AK30" s="25">
        <v>628.9</v>
      </c>
      <c r="AL30" s="25">
        <f t="shared" si="13"/>
        <v>244.70817120622564</v>
      </c>
      <c r="AM30" s="21">
        <f t="shared" si="14"/>
        <v>244.70817120622564</v>
      </c>
      <c r="AN30" s="27">
        <v>0</v>
      </c>
      <c r="AO30" s="27">
        <v>0</v>
      </c>
      <c r="AP30" s="25">
        <v>0</v>
      </c>
      <c r="AQ30" s="25" t="e">
        <f t="shared" si="15"/>
        <v>#DIV/0!</v>
      </c>
      <c r="AR30" s="21" t="e">
        <f t="shared" si="16"/>
        <v>#DIV/0!</v>
      </c>
      <c r="AS30" s="27">
        <v>0</v>
      </c>
      <c r="AT30" s="27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55277.1</v>
      </c>
      <c r="AZ30" s="21">
        <v>55277.1</v>
      </c>
      <c r="BA30" s="21">
        <v>55277.1</v>
      </c>
      <c r="BB30" s="28">
        <v>0</v>
      </c>
      <c r="BC30" s="28">
        <v>0</v>
      </c>
      <c r="BD30" s="28">
        <v>0</v>
      </c>
      <c r="BE30" s="29">
        <v>0</v>
      </c>
      <c r="BF30" s="29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5">
        <f t="shared" si="17"/>
        <v>3150</v>
      </c>
      <c r="BO30" s="25">
        <f t="shared" si="17"/>
        <v>3150</v>
      </c>
      <c r="BP30" s="25">
        <f t="shared" si="29"/>
        <v>3480.0320000000002</v>
      </c>
      <c r="BQ30" s="25">
        <f t="shared" si="18"/>
        <v>110.47720634920634</v>
      </c>
      <c r="BR30" s="21">
        <f t="shared" si="19"/>
        <v>110.47720634920634</v>
      </c>
      <c r="BS30" s="26">
        <v>2800</v>
      </c>
      <c r="BT30" s="26">
        <v>2800</v>
      </c>
      <c r="BU30" s="25">
        <v>3109.5320000000002</v>
      </c>
      <c r="BV30" s="21">
        <v>350</v>
      </c>
      <c r="BW30" s="21">
        <v>350</v>
      </c>
      <c r="BX30" s="25">
        <v>370.5</v>
      </c>
      <c r="BY30" s="21">
        <v>0</v>
      </c>
      <c r="BZ30" s="21">
        <v>0</v>
      </c>
      <c r="CA30" s="21">
        <v>0</v>
      </c>
      <c r="CB30" s="26">
        <v>0</v>
      </c>
      <c r="CC30" s="26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6">
        <v>0</v>
      </c>
      <c r="CL30" s="26">
        <v>0</v>
      </c>
      <c r="CM30" s="21">
        <v>0</v>
      </c>
      <c r="CN30" s="26">
        <v>17000</v>
      </c>
      <c r="CO30" s="26">
        <v>17000</v>
      </c>
      <c r="CP30" s="21">
        <v>9812.6280000000006</v>
      </c>
      <c r="CQ30" s="21">
        <v>2500</v>
      </c>
      <c r="CR30" s="21">
        <v>2500</v>
      </c>
      <c r="CS30" s="21">
        <v>3038.4</v>
      </c>
      <c r="CT30" s="26">
        <v>0</v>
      </c>
      <c r="CU30" s="26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30731.152999999998</v>
      </c>
      <c r="DD30" s="21">
        <v>30731.152999999998</v>
      </c>
      <c r="DE30" s="21">
        <v>12630.553</v>
      </c>
      <c r="DF30" s="21">
        <v>0</v>
      </c>
      <c r="DG30" s="25">
        <f t="shared" si="20"/>
        <v>121085.25299999997</v>
      </c>
      <c r="DH30" s="25">
        <f t="shared" si="21"/>
        <v>121085.25299999997</v>
      </c>
      <c r="DI30" s="25">
        <f t="shared" si="22"/>
        <v>97985.054000000004</v>
      </c>
      <c r="DJ30" s="21">
        <v>0</v>
      </c>
      <c r="DK30" s="21">
        <v>0</v>
      </c>
      <c r="DL30" s="21">
        <v>0</v>
      </c>
      <c r="DM30" s="21">
        <v>90958.976999999999</v>
      </c>
      <c r="DN30" s="21">
        <v>90958.976999999999</v>
      </c>
      <c r="DO30" s="21">
        <v>41843.421000000002</v>
      </c>
      <c r="DP30" s="21">
        <v>0</v>
      </c>
      <c r="DQ30" s="21">
        <v>0</v>
      </c>
      <c r="DR30" s="21">
        <v>0</v>
      </c>
      <c r="DS30" s="21">
        <v>0</v>
      </c>
      <c r="DT30" s="21">
        <v>0</v>
      </c>
      <c r="DU30" s="21">
        <v>0</v>
      </c>
      <c r="DV30" s="21">
        <v>0</v>
      </c>
      <c r="DW30" s="21">
        <v>0</v>
      </c>
      <c r="DX30" s="21">
        <v>0</v>
      </c>
      <c r="DY30" s="21">
        <v>30731.152999999998</v>
      </c>
      <c r="DZ30" s="21">
        <v>30731.152999999998</v>
      </c>
      <c r="EA30" s="21">
        <v>17100.553</v>
      </c>
      <c r="EB30" s="21">
        <v>0</v>
      </c>
      <c r="EC30" s="25">
        <f t="shared" si="23"/>
        <v>121690.13</v>
      </c>
      <c r="ED30" s="25">
        <f t="shared" si="23"/>
        <v>121690.13</v>
      </c>
      <c r="EE30" s="25">
        <f t="shared" si="24"/>
        <v>58943.974000000002</v>
      </c>
      <c r="EG30" s="30"/>
      <c r="EI30" s="30"/>
      <c r="EJ30" s="30"/>
      <c r="EL30" s="30"/>
    </row>
    <row r="31" spans="1:142" s="32" customFormat="1" ht="20.25" customHeight="1">
      <c r="A31" s="19">
        <v>22</v>
      </c>
      <c r="B31" s="20" t="s">
        <v>68</v>
      </c>
      <c r="C31" s="21">
        <v>6816.9944999999998</v>
      </c>
      <c r="D31" s="26">
        <v>332.58940000000001</v>
      </c>
      <c r="E31" s="23">
        <f t="shared" si="0"/>
        <v>30585.429</v>
      </c>
      <c r="F31" s="24">
        <f t="shared" si="1"/>
        <v>30585.429</v>
      </c>
      <c r="G31" s="25">
        <f t="shared" si="2"/>
        <v>29284.356</v>
      </c>
      <c r="H31" s="25">
        <f>G31/F31*100</f>
        <v>95.746101844770592</v>
      </c>
      <c r="I31" s="25">
        <f>G31/E31*100</f>
        <v>95.746101844770592</v>
      </c>
      <c r="J31" s="25">
        <f t="shared" si="3"/>
        <v>8952.3290000000015</v>
      </c>
      <c r="K31" s="25">
        <f t="shared" si="4"/>
        <v>8952.3290000000015</v>
      </c>
      <c r="L31" s="25">
        <f t="shared" si="5"/>
        <v>7734.1859999999997</v>
      </c>
      <c r="M31" s="25">
        <f>L31/K31*100</f>
        <v>86.393004546638068</v>
      </c>
      <c r="N31" s="25">
        <f>L31/J31*100</f>
        <v>86.393004546638068</v>
      </c>
      <c r="O31" s="25">
        <f t="shared" si="6"/>
        <v>3028.5</v>
      </c>
      <c r="P31" s="25">
        <f t="shared" si="7"/>
        <v>3028.5</v>
      </c>
      <c r="Q31" s="25">
        <f t="shared" si="8"/>
        <v>1780.829</v>
      </c>
      <c r="R31" s="25">
        <f t="shared" si="9"/>
        <v>58.802344394914975</v>
      </c>
      <c r="S31" s="21">
        <f t="shared" si="10"/>
        <v>58.802344394914975</v>
      </c>
      <c r="T31" s="26">
        <v>0</v>
      </c>
      <c r="U31" s="25">
        <v>0</v>
      </c>
      <c r="V31" s="25">
        <v>6.3970000000000002</v>
      </c>
      <c r="W31" s="25" t="e">
        <f t="shared" si="25"/>
        <v>#DIV/0!</v>
      </c>
      <c r="X31" s="21" t="e">
        <f t="shared" si="26"/>
        <v>#DIV/0!</v>
      </c>
      <c r="Y31" s="26">
        <v>1865.9000000000015</v>
      </c>
      <c r="Z31" s="26">
        <v>1865.9000000000015</v>
      </c>
      <c r="AA31" s="25">
        <v>2400.1900000000005</v>
      </c>
      <c r="AB31" s="25">
        <f t="shared" si="11"/>
        <v>128.63443914464864</v>
      </c>
      <c r="AC31" s="21">
        <f t="shared" si="12"/>
        <v>128.63443914464864</v>
      </c>
      <c r="AD31" s="26">
        <v>3028.5</v>
      </c>
      <c r="AE31" s="26">
        <v>3028.5</v>
      </c>
      <c r="AF31" s="25">
        <v>1774.432</v>
      </c>
      <c r="AG31" s="25">
        <f t="shared" si="27"/>
        <v>58.591117715040454</v>
      </c>
      <c r="AH31" s="21">
        <f t="shared" si="28"/>
        <v>58.591117715040454</v>
      </c>
      <c r="AI31" s="26">
        <v>523</v>
      </c>
      <c r="AJ31" s="26">
        <v>523</v>
      </c>
      <c r="AK31" s="25">
        <v>510.5</v>
      </c>
      <c r="AL31" s="25">
        <f t="shared" si="13"/>
        <v>97.609942638623323</v>
      </c>
      <c r="AM31" s="21">
        <f t="shared" si="14"/>
        <v>97.609942638623323</v>
      </c>
      <c r="AN31" s="27">
        <v>0</v>
      </c>
      <c r="AO31" s="27">
        <v>0</v>
      </c>
      <c r="AP31" s="25">
        <v>0</v>
      </c>
      <c r="AQ31" s="25" t="e">
        <f t="shared" si="15"/>
        <v>#DIV/0!</v>
      </c>
      <c r="AR31" s="21" t="e">
        <f t="shared" si="16"/>
        <v>#DIV/0!</v>
      </c>
      <c r="AS31" s="27">
        <v>0</v>
      </c>
      <c r="AT31" s="27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16633.099999999999</v>
      </c>
      <c r="AZ31" s="21">
        <v>16633.099999999999</v>
      </c>
      <c r="BA31" s="21">
        <v>16633.099999999999</v>
      </c>
      <c r="BB31" s="28">
        <v>0</v>
      </c>
      <c r="BC31" s="28">
        <v>0</v>
      </c>
      <c r="BD31" s="28">
        <v>0</v>
      </c>
      <c r="BE31" s="29">
        <v>0</v>
      </c>
      <c r="BF31" s="29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5">
        <f t="shared" si="17"/>
        <v>526.79999999999995</v>
      </c>
      <c r="BO31" s="25">
        <f t="shared" si="17"/>
        <v>526.79999999999995</v>
      </c>
      <c r="BP31" s="25">
        <f t="shared" si="29"/>
        <v>431.64600000000002</v>
      </c>
      <c r="BQ31" s="25">
        <f t="shared" si="18"/>
        <v>81.937357630979506</v>
      </c>
      <c r="BR31" s="21">
        <f t="shared" si="19"/>
        <v>81.937357630979506</v>
      </c>
      <c r="BS31" s="26">
        <v>526.79999999999995</v>
      </c>
      <c r="BT31" s="26">
        <v>526.79999999999995</v>
      </c>
      <c r="BU31" s="25">
        <v>431.64600000000002</v>
      </c>
      <c r="BV31" s="21">
        <v>0</v>
      </c>
      <c r="BW31" s="21">
        <v>0</v>
      </c>
      <c r="BX31" s="25">
        <v>0</v>
      </c>
      <c r="BY31" s="21">
        <v>0</v>
      </c>
      <c r="BZ31" s="21">
        <v>0</v>
      </c>
      <c r="CA31" s="21">
        <v>0</v>
      </c>
      <c r="CB31" s="26">
        <v>0</v>
      </c>
      <c r="CC31" s="26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6">
        <v>0</v>
      </c>
      <c r="CL31" s="26">
        <v>0</v>
      </c>
      <c r="CM31" s="21">
        <v>0</v>
      </c>
      <c r="CN31" s="26">
        <v>1546</v>
      </c>
      <c r="CO31" s="26">
        <v>1546</v>
      </c>
      <c r="CP31" s="21">
        <v>846.8</v>
      </c>
      <c r="CQ31" s="21">
        <v>1516</v>
      </c>
      <c r="CR31" s="21">
        <v>1516</v>
      </c>
      <c r="CS31" s="21">
        <v>807.8</v>
      </c>
      <c r="CT31" s="26">
        <v>1462.1289999999999</v>
      </c>
      <c r="CU31" s="26">
        <v>1462.1289999999999</v>
      </c>
      <c r="CV31" s="21">
        <v>1631.221</v>
      </c>
      <c r="CW31" s="21">
        <v>0</v>
      </c>
      <c r="CX31" s="21">
        <v>0</v>
      </c>
      <c r="CY31" s="21">
        <v>80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53</v>
      </c>
      <c r="DF31" s="21">
        <v>0</v>
      </c>
      <c r="DG31" s="25">
        <f t="shared" si="20"/>
        <v>25585.429</v>
      </c>
      <c r="DH31" s="25">
        <f t="shared" si="21"/>
        <v>25585.429</v>
      </c>
      <c r="DI31" s="25">
        <f t="shared" si="22"/>
        <v>24367.286</v>
      </c>
      <c r="DJ31" s="21">
        <v>0</v>
      </c>
      <c r="DK31" s="21">
        <v>0</v>
      </c>
      <c r="DL31" s="21">
        <v>0</v>
      </c>
      <c r="DM31" s="21">
        <v>5000</v>
      </c>
      <c r="DN31" s="21">
        <v>5000</v>
      </c>
      <c r="DO31" s="21">
        <v>4917.07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130</v>
      </c>
      <c r="DZ31" s="21">
        <v>130</v>
      </c>
      <c r="EA31" s="21">
        <v>130</v>
      </c>
      <c r="EB31" s="21">
        <v>0</v>
      </c>
      <c r="EC31" s="25">
        <f t="shared" si="23"/>
        <v>5130</v>
      </c>
      <c r="ED31" s="25">
        <f t="shared" si="23"/>
        <v>5130</v>
      </c>
      <c r="EE31" s="25">
        <f t="shared" si="24"/>
        <v>5047.07</v>
      </c>
      <c r="EG31" s="30"/>
      <c r="EI31" s="30"/>
      <c r="EJ31" s="30"/>
      <c r="EL31" s="30"/>
    </row>
    <row r="32" spans="1:142" s="32" customFormat="1" ht="20.25" customHeight="1">
      <c r="A32" s="19">
        <v>23</v>
      </c>
      <c r="B32" s="20" t="s">
        <v>69</v>
      </c>
      <c r="C32" s="21">
        <v>46.146700000000003</v>
      </c>
      <c r="D32" s="26">
        <v>4724.7484999999997</v>
      </c>
      <c r="E32" s="23">
        <f t="shared" si="0"/>
        <v>21094.800000000003</v>
      </c>
      <c r="F32" s="24">
        <f t="shared" si="1"/>
        <v>21094.800000000003</v>
      </c>
      <c r="G32" s="25">
        <f t="shared" si="2"/>
        <v>19530.384999999998</v>
      </c>
      <c r="H32" s="25">
        <f>G32/F32*100</f>
        <v>92.583883231886517</v>
      </c>
      <c r="I32" s="25">
        <f>G32/E32*100</f>
        <v>92.583883231886517</v>
      </c>
      <c r="J32" s="25">
        <f t="shared" si="3"/>
        <v>8550.6</v>
      </c>
      <c r="K32" s="25">
        <f t="shared" si="4"/>
        <v>8550.6</v>
      </c>
      <c r="L32" s="25">
        <f t="shared" si="5"/>
        <v>6986.1850000000004</v>
      </c>
      <c r="M32" s="25">
        <f>L32/K32*100</f>
        <v>81.704032465557972</v>
      </c>
      <c r="N32" s="25">
        <f>L32/J32*100</f>
        <v>81.704032465557972</v>
      </c>
      <c r="O32" s="25">
        <f t="shared" si="6"/>
        <v>2569.5</v>
      </c>
      <c r="P32" s="25">
        <f t="shared" si="7"/>
        <v>2569.5</v>
      </c>
      <c r="Q32" s="25">
        <f t="shared" si="8"/>
        <v>2322.232</v>
      </c>
      <c r="R32" s="25">
        <f t="shared" si="9"/>
        <v>90.376804825841603</v>
      </c>
      <c r="S32" s="21">
        <f t="shared" si="10"/>
        <v>90.376804825841603</v>
      </c>
      <c r="T32" s="26">
        <v>117.7</v>
      </c>
      <c r="U32" s="25">
        <v>117.7</v>
      </c>
      <c r="V32" s="25">
        <v>91.5</v>
      </c>
      <c r="W32" s="25">
        <f t="shared" si="25"/>
        <v>77.740016992353446</v>
      </c>
      <c r="X32" s="21">
        <f t="shared" si="26"/>
        <v>77.740016992353446</v>
      </c>
      <c r="Y32" s="26">
        <v>1823.7</v>
      </c>
      <c r="Z32" s="26">
        <v>1823.7</v>
      </c>
      <c r="AA32" s="25">
        <v>2886.2059999999997</v>
      </c>
      <c r="AB32" s="25">
        <f t="shared" si="11"/>
        <v>158.26100784120194</v>
      </c>
      <c r="AC32" s="21">
        <f t="shared" si="12"/>
        <v>158.26100784120194</v>
      </c>
      <c r="AD32" s="26">
        <v>2451.8000000000002</v>
      </c>
      <c r="AE32" s="26">
        <v>2451.8000000000002</v>
      </c>
      <c r="AF32" s="25">
        <v>2230.732</v>
      </c>
      <c r="AG32" s="25">
        <f t="shared" si="27"/>
        <v>90.983440737417396</v>
      </c>
      <c r="AH32" s="21">
        <f t="shared" si="28"/>
        <v>90.983440737417396</v>
      </c>
      <c r="AI32" s="26">
        <v>28</v>
      </c>
      <c r="AJ32" s="26">
        <v>28</v>
      </c>
      <c r="AK32" s="25">
        <v>157</v>
      </c>
      <c r="AL32" s="25">
        <f t="shared" si="13"/>
        <v>560.71428571428567</v>
      </c>
      <c r="AM32" s="21">
        <f t="shared" si="14"/>
        <v>560.71428571428567</v>
      </c>
      <c r="AN32" s="27">
        <v>0</v>
      </c>
      <c r="AO32" s="27">
        <v>0</v>
      </c>
      <c r="AP32" s="25">
        <v>0</v>
      </c>
      <c r="AQ32" s="25" t="e">
        <f t="shared" si="15"/>
        <v>#DIV/0!</v>
      </c>
      <c r="AR32" s="21" t="e">
        <f t="shared" si="16"/>
        <v>#DIV/0!</v>
      </c>
      <c r="AS32" s="27">
        <v>0</v>
      </c>
      <c r="AT32" s="27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12544.2</v>
      </c>
      <c r="AZ32" s="21">
        <v>12544.2</v>
      </c>
      <c r="BA32" s="21">
        <v>12544.2</v>
      </c>
      <c r="BB32" s="28">
        <v>0</v>
      </c>
      <c r="BC32" s="28">
        <v>0</v>
      </c>
      <c r="BD32" s="28">
        <v>0</v>
      </c>
      <c r="BE32" s="29">
        <v>0</v>
      </c>
      <c r="BF32" s="29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5">
        <f t="shared" si="17"/>
        <v>429.4</v>
      </c>
      <c r="BO32" s="25">
        <f t="shared" si="17"/>
        <v>429.4</v>
      </c>
      <c r="BP32" s="25">
        <f t="shared" si="29"/>
        <v>345.72</v>
      </c>
      <c r="BQ32" s="25">
        <f t="shared" si="18"/>
        <v>80.512342803912446</v>
      </c>
      <c r="BR32" s="21">
        <f t="shared" si="19"/>
        <v>80.512342803912446</v>
      </c>
      <c r="BS32" s="26">
        <v>429.4</v>
      </c>
      <c r="BT32" s="26">
        <v>429.4</v>
      </c>
      <c r="BU32" s="25">
        <v>345.72</v>
      </c>
      <c r="BV32" s="21">
        <v>0</v>
      </c>
      <c r="BW32" s="21">
        <v>0</v>
      </c>
      <c r="BX32" s="25">
        <v>0</v>
      </c>
      <c r="BY32" s="21">
        <v>0</v>
      </c>
      <c r="BZ32" s="21">
        <v>0</v>
      </c>
      <c r="CA32" s="21">
        <v>0</v>
      </c>
      <c r="CB32" s="26">
        <v>0</v>
      </c>
      <c r="CC32" s="26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6">
        <v>0</v>
      </c>
      <c r="CL32" s="26">
        <v>0</v>
      </c>
      <c r="CM32" s="21">
        <v>10</v>
      </c>
      <c r="CN32" s="26">
        <v>500</v>
      </c>
      <c r="CO32" s="26">
        <v>500</v>
      </c>
      <c r="CP32" s="21">
        <v>606.46</v>
      </c>
      <c r="CQ32" s="21">
        <v>500</v>
      </c>
      <c r="CR32" s="21">
        <v>500</v>
      </c>
      <c r="CS32" s="21">
        <v>506.46</v>
      </c>
      <c r="CT32" s="26">
        <v>500</v>
      </c>
      <c r="CU32" s="26">
        <v>500</v>
      </c>
      <c r="CV32" s="21">
        <v>11.8</v>
      </c>
      <c r="CW32" s="21">
        <v>0</v>
      </c>
      <c r="CX32" s="21">
        <v>0</v>
      </c>
      <c r="CY32" s="21">
        <v>100</v>
      </c>
      <c r="CZ32" s="21">
        <v>0</v>
      </c>
      <c r="DA32" s="21">
        <v>0</v>
      </c>
      <c r="DB32" s="21">
        <v>0</v>
      </c>
      <c r="DC32" s="21">
        <v>2700</v>
      </c>
      <c r="DD32" s="21">
        <v>2700</v>
      </c>
      <c r="DE32" s="21">
        <v>546.76700000000005</v>
      </c>
      <c r="DF32" s="21">
        <v>0</v>
      </c>
      <c r="DG32" s="25">
        <f t="shared" si="20"/>
        <v>21094.800000000003</v>
      </c>
      <c r="DH32" s="25">
        <f t="shared" si="21"/>
        <v>21094.800000000003</v>
      </c>
      <c r="DI32" s="25">
        <f t="shared" si="22"/>
        <v>19530.384999999998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2700</v>
      </c>
      <c r="DZ32" s="21">
        <v>2700</v>
      </c>
      <c r="EA32" s="21">
        <v>2700</v>
      </c>
      <c r="EB32" s="21">
        <v>0</v>
      </c>
      <c r="EC32" s="25">
        <f t="shared" si="23"/>
        <v>2700</v>
      </c>
      <c r="ED32" s="25">
        <f t="shared" si="23"/>
        <v>2700</v>
      </c>
      <c r="EE32" s="25">
        <f t="shared" si="24"/>
        <v>2700</v>
      </c>
      <c r="EG32" s="30"/>
      <c r="EI32" s="30"/>
      <c r="EJ32" s="30"/>
      <c r="EL32" s="30"/>
    </row>
    <row r="33" spans="1:142" s="32" customFormat="1" ht="20.25" customHeight="1">
      <c r="A33" s="19">
        <v>24</v>
      </c>
      <c r="B33" s="20" t="s">
        <v>70</v>
      </c>
      <c r="C33" s="21">
        <v>6867.0595999999996</v>
      </c>
      <c r="D33" s="26">
        <v>10381.152400000001</v>
      </c>
      <c r="E33" s="23">
        <f t="shared" si="0"/>
        <v>80104.7</v>
      </c>
      <c r="F33" s="24">
        <f t="shared" si="1"/>
        <v>80104.7</v>
      </c>
      <c r="G33" s="25">
        <f t="shared" si="2"/>
        <v>81726.598700000002</v>
      </c>
      <c r="H33" s="25">
        <f>G33/F33*100</f>
        <v>102.02472351809571</v>
      </c>
      <c r="I33" s="25">
        <f>G33/E33*100</f>
        <v>102.02472351809571</v>
      </c>
      <c r="J33" s="25">
        <f t="shared" si="3"/>
        <v>30404</v>
      </c>
      <c r="K33" s="25">
        <f t="shared" si="4"/>
        <v>30404</v>
      </c>
      <c r="L33" s="25">
        <f t="shared" si="5"/>
        <v>31798.331999999999</v>
      </c>
      <c r="M33" s="25">
        <f>L33/K33*100</f>
        <v>104.58601499802657</v>
      </c>
      <c r="N33" s="25">
        <f>L33/J33*100</f>
        <v>104.58601499802657</v>
      </c>
      <c r="O33" s="25">
        <f t="shared" si="6"/>
        <v>11850</v>
      </c>
      <c r="P33" s="25">
        <f t="shared" si="7"/>
        <v>11850</v>
      </c>
      <c r="Q33" s="25">
        <f t="shared" si="8"/>
        <v>11486.267</v>
      </c>
      <c r="R33" s="25">
        <f t="shared" si="9"/>
        <v>96.930523206751047</v>
      </c>
      <c r="S33" s="21">
        <f t="shared" si="10"/>
        <v>96.930523206751047</v>
      </c>
      <c r="T33" s="26">
        <v>2250</v>
      </c>
      <c r="U33" s="25">
        <v>2250</v>
      </c>
      <c r="V33" s="25">
        <v>1297.499</v>
      </c>
      <c r="W33" s="25">
        <f t="shared" si="25"/>
        <v>57.666622222222216</v>
      </c>
      <c r="X33" s="21">
        <f t="shared" si="26"/>
        <v>57.666622222222216</v>
      </c>
      <c r="Y33" s="26">
        <v>6180</v>
      </c>
      <c r="Z33" s="26">
        <v>6180</v>
      </c>
      <c r="AA33" s="25">
        <v>8474.869999999999</v>
      </c>
      <c r="AB33" s="25">
        <f t="shared" si="11"/>
        <v>137.13381877022653</v>
      </c>
      <c r="AC33" s="21">
        <f t="shared" si="12"/>
        <v>137.13381877022653</v>
      </c>
      <c r="AD33" s="26">
        <v>9600</v>
      </c>
      <c r="AE33" s="26">
        <v>9600</v>
      </c>
      <c r="AF33" s="25">
        <v>10188.768</v>
      </c>
      <c r="AG33" s="25">
        <f t="shared" si="27"/>
        <v>106.13300000000001</v>
      </c>
      <c r="AH33" s="21">
        <f t="shared" si="28"/>
        <v>106.13300000000001</v>
      </c>
      <c r="AI33" s="26">
        <v>700</v>
      </c>
      <c r="AJ33" s="26">
        <v>700</v>
      </c>
      <c r="AK33" s="25">
        <v>857</v>
      </c>
      <c r="AL33" s="25">
        <f t="shared" si="13"/>
        <v>122.42857142857142</v>
      </c>
      <c r="AM33" s="21">
        <f t="shared" si="14"/>
        <v>122.42857142857142</v>
      </c>
      <c r="AN33" s="27">
        <v>0</v>
      </c>
      <c r="AO33" s="27">
        <v>0</v>
      </c>
      <c r="AP33" s="25">
        <v>0</v>
      </c>
      <c r="AQ33" s="25" t="e">
        <f t="shared" si="15"/>
        <v>#DIV/0!</v>
      </c>
      <c r="AR33" s="21" t="e">
        <f t="shared" si="16"/>
        <v>#DIV/0!</v>
      </c>
      <c r="AS33" s="27">
        <v>0</v>
      </c>
      <c r="AT33" s="27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43344.7</v>
      </c>
      <c r="AZ33" s="21">
        <v>43344.7</v>
      </c>
      <c r="BA33" s="21">
        <v>43344.7</v>
      </c>
      <c r="BB33" s="28">
        <v>0</v>
      </c>
      <c r="BC33" s="28">
        <v>0</v>
      </c>
      <c r="BD33" s="28">
        <v>0</v>
      </c>
      <c r="BE33" s="29">
        <v>2618</v>
      </c>
      <c r="BF33" s="29">
        <v>2618</v>
      </c>
      <c r="BG33" s="21">
        <v>2618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5">
        <f t="shared" si="17"/>
        <v>3354</v>
      </c>
      <c r="BO33" s="25">
        <f t="shared" si="17"/>
        <v>3354</v>
      </c>
      <c r="BP33" s="25">
        <f t="shared" si="29"/>
        <v>3356</v>
      </c>
      <c r="BQ33" s="25">
        <f t="shared" si="18"/>
        <v>100.05963029218843</v>
      </c>
      <c r="BR33" s="21">
        <f t="shared" si="19"/>
        <v>100.05963029218843</v>
      </c>
      <c r="BS33" s="26">
        <v>3354</v>
      </c>
      <c r="BT33" s="26">
        <v>3354</v>
      </c>
      <c r="BU33" s="25">
        <v>3356</v>
      </c>
      <c r="BV33" s="21">
        <v>0</v>
      </c>
      <c r="BW33" s="21">
        <v>0</v>
      </c>
      <c r="BX33" s="25">
        <v>0</v>
      </c>
      <c r="BY33" s="21">
        <v>0</v>
      </c>
      <c r="BZ33" s="21">
        <v>0</v>
      </c>
      <c r="CA33" s="21">
        <v>0</v>
      </c>
      <c r="CB33" s="26">
        <v>0</v>
      </c>
      <c r="CC33" s="26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6">
        <v>0</v>
      </c>
      <c r="CL33" s="26">
        <v>0</v>
      </c>
      <c r="CM33" s="21">
        <v>0</v>
      </c>
      <c r="CN33" s="26">
        <v>1700</v>
      </c>
      <c r="CO33" s="26">
        <v>1700</v>
      </c>
      <c r="CP33" s="21">
        <v>1295.3</v>
      </c>
      <c r="CQ33" s="21">
        <v>1700</v>
      </c>
      <c r="CR33" s="21">
        <v>1700</v>
      </c>
      <c r="CS33" s="21">
        <v>1025.3</v>
      </c>
      <c r="CT33" s="26">
        <v>4900</v>
      </c>
      <c r="CU33" s="26">
        <v>4900</v>
      </c>
      <c r="CV33" s="21">
        <v>5153.3950000000004</v>
      </c>
      <c r="CW33" s="21">
        <v>0</v>
      </c>
      <c r="CX33" s="21">
        <v>0</v>
      </c>
      <c r="CY33" s="21">
        <v>300</v>
      </c>
      <c r="CZ33" s="21">
        <v>0</v>
      </c>
      <c r="DA33" s="21">
        <v>0</v>
      </c>
      <c r="DB33" s="21">
        <v>0</v>
      </c>
      <c r="DC33" s="21">
        <v>1720</v>
      </c>
      <c r="DD33" s="21">
        <v>1720</v>
      </c>
      <c r="DE33" s="21">
        <v>875.5</v>
      </c>
      <c r="DF33" s="21">
        <v>0</v>
      </c>
      <c r="DG33" s="25">
        <f t="shared" si="20"/>
        <v>76366.7</v>
      </c>
      <c r="DH33" s="25">
        <f t="shared" si="21"/>
        <v>76366.7</v>
      </c>
      <c r="DI33" s="25">
        <f t="shared" si="22"/>
        <v>77761.032000000007</v>
      </c>
      <c r="DJ33" s="21">
        <v>0</v>
      </c>
      <c r="DK33" s="21">
        <v>0</v>
      </c>
      <c r="DL33" s="21">
        <v>0</v>
      </c>
      <c r="DM33" s="21">
        <v>3738</v>
      </c>
      <c r="DN33" s="21">
        <v>3738</v>
      </c>
      <c r="DO33" s="21">
        <v>3965.5666999999999</v>
      </c>
      <c r="DP33" s="21">
        <v>0</v>
      </c>
      <c r="DQ33" s="21">
        <v>0</v>
      </c>
      <c r="DR33" s="21">
        <v>0</v>
      </c>
      <c r="DS33" s="21">
        <v>0</v>
      </c>
      <c r="DT33" s="21">
        <v>0</v>
      </c>
      <c r="DU33" s="21">
        <v>0</v>
      </c>
      <c r="DV33" s="21">
        <v>0</v>
      </c>
      <c r="DW33" s="21">
        <v>0</v>
      </c>
      <c r="DX33" s="21">
        <v>0</v>
      </c>
      <c r="DY33" s="21">
        <v>0</v>
      </c>
      <c r="DZ33" s="21">
        <v>0</v>
      </c>
      <c r="EA33" s="21">
        <v>0</v>
      </c>
      <c r="EB33" s="21">
        <v>0</v>
      </c>
      <c r="EC33" s="25">
        <f t="shared" si="23"/>
        <v>3738</v>
      </c>
      <c r="ED33" s="25">
        <f t="shared" si="23"/>
        <v>3738</v>
      </c>
      <c r="EE33" s="25">
        <f t="shared" si="24"/>
        <v>3965.5666999999999</v>
      </c>
      <c r="EG33" s="30"/>
      <c r="EI33" s="30"/>
      <c r="EJ33" s="30"/>
      <c r="EL33" s="30"/>
    </row>
    <row r="34" spans="1:142" s="32" customFormat="1" ht="20.25" customHeight="1">
      <c r="A34" s="19">
        <v>25</v>
      </c>
      <c r="B34" s="20" t="s">
        <v>71</v>
      </c>
      <c r="C34" s="21">
        <v>4605.9012000000002</v>
      </c>
      <c r="D34" s="26">
        <v>3839.5981000000002</v>
      </c>
      <c r="E34" s="23">
        <f t="shared" si="0"/>
        <v>35769.4</v>
      </c>
      <c r="F34" s="24">
        <f t="shared" si="1"/>
        <v>35769.4</v>
      </c>
      <c r="G34" s="25">
        <f t="shared" si="2"/>
        <v>35757.213000000003</v>
      </c>
      <c r="H34" s="25">
        <f>G34/F34*100</f>
        <v>99.965928978400541</v>
      </c>
      <c r="I34" s="25">
        <f>G34/E34*100</f>
        <v>99.965928978400541</v>
      </c>
      <c r="J34" s="25">
        <f t="shared" si="3"/>
        <v>6095</v>
      </c>
      <c r="K34" s="25">
        <f t="shared" si="4"/>
        <v>6095</v>
      </c>
      <c r="L34" s="25">
        <f t="shared" si="5"/>
        <v>6082.8130000000001</v>
      </c>
      <c r="M34" s="25">
        <f>L34/K34*100</f>
        <v>99.800049220672676</v>
      </c>
      <c r="N34" s="25">
        <f>L34/J34*100</f>
        <v>99.800049220672676</v>
      </c>
      <c r="O34" s="25">
        <f t="shared" si="6"/>
        <v>4205</v>
      </c>
      <c r="P34" s="25">
        <f t="shared" si="7"/>
        <v>4205</v>
      </c>
      <c r="Q34" s="25">
        <f t="shared" si="8"/>
        <v>3836.3559999999998</v>
      </c>
      <c r="R34" s="25">
        <f t="shared" si="9"/>
        <v>91.233198573127225</v>
      </c>
      <c r="S34" s="21">
        <f t="shared" si="10"/>
        <v>91.233198573127225</v>
      </c>
      <c r="T34" s="26">
        <v>35</v>
      </c>
      <c r="U34" s="25">
        <v>35</v>
      </c>
      <c r="V34" s="25">
        <v>10.189</v>
      </c>
      <c r="W34" s="25">
        <f t="shared" si="25"/>
        <v>29.111428571428572</v>
      </c>
      <c r="X34" s="21">
        <f t="shared" si="26"/>
        <v>29.111428571428572</v>
      </c>
      <c r="Y34" s="26">
        <v>0</v>
      </c>
      <c r="Z34" s="26">
        <v>0</v>
      </c>
      <c r="AA34" s="25">
        <v>1130.496000000001</v>
      </c>
      <c r="AB34" s="25" t="e">
        <f t="shared" si="11"/>
        <v>#DIV/0!</v>
      </c>
      <c r="AC34" s="21" t="e">
        <f t="shared" si="12"/>
        <v>#DIV/0!</v>
      </c>
      <c r="AD34" s="26">
        <v>4170</v>
      </c>
      <c r="AE34" s="26">
        <v>4170</v>
      </c>
      <c r="AF34" s="25">
        <v>3826.1669999999999</v>
      </c>
      <c r="AG34" s="25">
        <f t="shared" si="27"/>
        <v>91.754604316546761</v>
      </c>
      <c r="AH34" s="21">
        <f t="shared" si="28"/>
        <v>91.754604316546761</v>
      </c>
      <c r="AI34" s="26">
        <v>240</v>
      </c>
      <c r="AJ34" s="26">
        <v>240</v>
      </c>
      <c r="AK34" s="25">
        <v>211.4</v>
      </c>
      <c r="AL34" s="25">
        <f t="shared" si="13"/>
        <v>88.083333333333343</v>
      </c>
      <c r="AM34" s="21">
        <f t="shared" si="14"/>
        <v>88.083333333333343</v>
      </c>
      <c r="AN34" s="27">
        <v>0</v>
      </c>
      <c r="AO34" s="27">
        <v>0</v>
      </c>
      <c r="AP34" s="25">
        <v>0</v>
      </c>
      <c r="AQ34" s="25" t="e">
        <f t="shared" si="15"/>
        <v>#DIV/0!</v>
      </c>
      <c r="AR34" s="21" t="e">
        <f t="shared" si="16"/>
        <v>#DIV/0!</v>
      </c>
      <c r="AS34" s="27">
        <v>0</v>
      </c>
      <c r="AT34" s="27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25674.400000000001</v>
      </c>
      <c r="AZ34" s="21">
        <v>25674.400000000001</v>
      </c>
      <c r="BA34" s="21">
        <v>25674.400000000001</v>
      </c>
      <c r="BB34" s="28">
        <v>0</v>
      </c>
      <c r="BC34" s="28">
        <v>0</v>
      </c>
      <c r="BD34" s="28">
        <v>0</v>
      </c>
      <c r="BE34" s="29">
        <v>0</v>
      </c>
      <c r="BF34" s="29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5">
        <f t="shared" si="17"/>
        <v>750</v>
      </c>
      <c r="BO34" s="25">
        <f t="shared" si="17"/>
        <v>750</v>
      </c>
      <c r="BP34" s="25">
        <f t="shared" si="29"/>
        <v>774.88900000000001</v>
      </c>
      <c r="BQ34" s="25">
        <f t="shared" si="18"/>
        <v>103.31853333333333</v>
      </c>
      <c r="BR34" s="21">
        <f t="shared" si="19"/>
        <v>103.31853333333333</v>
      </c>
      <c r="BS34" s="26">
        <v>750</v>
      </c>
      <c r="BT34" s="26">
        <v>750</v>
      </c>
      <c r="BU34" s="25">
        <v>774.88900000000001</v>
      </c>
      <c r="BV34" s="21">
        <v>0</v>
      </c>
      <c r="BW34" s="21">
        <v>0</v>
      </c>
      <c r="BX34" s="25">
        <v>0</v>
      </c>
      <c r="BY34" s="21">
        <v>0</v>
      </c>
      <c r="BZ34" s="21">
        <v>0</v>
      </c>
      <c r="CA34" s="21">
        <v>0</v>
      </c>
      <c r="CB34" s="26">
        <v>0</v>
      </c>
      <c r="CC34" s="26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6">
        <v>0</v>
      </c>
      <c r="CL34" s="26">
        <v>0</v>
      </c>
      <c r="CM34" s="21">
        <v>0</v>
      </c>
      <c r="CN34" s="26">
        <v>900</v>
      </c>
      <c r="CO34" s="26">
        <v>900</v>
      </c>
      <c r="CP34" s="21">
        <v>109.672</v>
      </c>
      <c r="CQ34" s="21">
        <v>900</v>
      </c>
      <c r="CR34" s="21">
        <v>900</v>
      </c>
      <c r="CS34" s="21">
        <v>104.672</v>
      </c>
      <c r="CT34" s="26">
        <v>0</v>
      </c>
      <c r="CU34" s="26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21">
        <v>20</v>
      </c>
      <c r="DF34" s="21">
        <v>0</v>
      </c>
      <c r="DG34" s="25">
        <f t="shared" si="20"/>
        <v>31769.4</v>
      </c>
      <c r="DH34" s="25">
        <f t="shared" si="21"/>
        <v>31769.4</v>
      </c>
      <c r="DI34" s="25">
        <f t="shared" si="22"/>
        <v>31757.213</v>
      </c>
      <c r="DJ34" s="21">
        <v>0</v>
      </c>
      <c r="DK34" s="21">
        <v>0</v>
      </c>
      <c r="DL34" s="21">
        <v>0</v>
      </c>
      <c r="DM34" s="21">
        <v>4000</v>
      </c>
      <c r="DN34" s="21">
        <v>4000</v>
      </c>
      <c r="DO34" s="21">
        <v>4000</v>
      </c>
      <c r="DP34" s="21">
        <v>0</v>
      </c>
      <c r="DQ34" s="21">
        <v>0</v>
      </c>
      <c r="DR34" s="21">
        <v>0</v>
      </c>
      <c r="DS34" s="21">
        <v>0</v>
      </c>
      <c r="DT34" s="21">
        <v>0</v>
      </c>
      <c r="DU34" s="21">
        <v>0</v>
      </c>
      <c r="DV34" s="21">
        <v>0</v>
      </c>
      <c r="DW34" s="21">
        <v>0</v>
      </c>
      <c r="DX34" s="21">
        <v>0</v>
      </c>
      <c r="DY34" s="21">
        <v>0</v>
      </c>
      <c r="DZ34" s="21">
        <v>0</v>
      </c>
      <c r="EA34" s="21">
        <v>0</v>
      </c>
      <c r="EB34" s="21">
        <v>0</v>
      </c>
      <c r="EC34" s="25">
        <f t="shared" si="23"/>
        <v>4000</v>
      </c>
      <c r="ED34" s="25">
        <f t="shared" si="23"/>
        <v>4000</v>
      </c>
      <c r="EE34" s="25">
        <f t="shared" si="24"/>
        <v>4000</v>
      </c>
      <c r="EG34" s="30"/>
      <c r="EI34" s="30"/>
      <c r="EJ34" s="30"/>
      <c r="EL34" s="30"/>
    </row>
    <row r="35" spans="1:142" s="32" customFormat="1" ht="20.25" customHeight="1">
      <c r="A35" s="19">
        <v>26</v>
      </c>
      <c r="B35" s="20" t="s">
        <v>72</v>
      </c>
      <c r="C35" s="21">
        <v>12831.115599999999</v>
      </c>
      <c r="D35" s="26">
        <v>1764.3886</v>
      </c>
      <c r="E35" s="23">
        <f t="shared" si="0"/>
        <v>60935.8</v>
      </c>
      <c r="F35" s="24">
        <f t="shared" si="1"/>
        <v>60935.8</v>
      </c>
      <c r="G35" s="25">
        <f t="shared" si="2"/>
        <v>53929.019000000008</v>
      </c>
      <c r="H35" s="25">
        <f>G35/F35*100</f>
        <v>88.5013719357094</v>
      </c>
      <c r="I35" s="25">
        <f>G35/E35*100</f>
        <v>88.5013719357094</v>
      </c>
      <c r="J35" s="25">
        <f t="shared" si="3"/>
        <v>29880</v>
      </c>
      <c r="K35" s="25">
        <f t="shared" si="4"/>
        <v>29880</v>
      </c>
      <c r="L35" s="25">
        <f t="shared" si="5"/>
        <v>31651.713000000003</v>
      </c>
      <c r="M35" s="25">
        <f>L35/K35*100</f>
        <v>105.9294277108434</v>
      </c>
      <c r="N35" s="25">
        <f>L35/J35*100</f>
        <v>105.9294277108434</v>
      </c>
      <c r="O35" s="25">
        <f t="shared" si="6"/>
        <v>17970</v>
      </c>
      <c r="P35" s="25">
        <f t="shared" si="7"/>
        <v>17970</v>
      </c>
      <c r="Q35" s="25">
        <f t="shared" si="8"/>
        <v>13472.675999999999</v>
      </c>
      <c r="R35" s="25">
        <f t="shared" si="9"/>
        <v>74.973155258764606</v>
      </c>
      <c r="S35" s="21">
        <f t="shared" si="10"/>
        <v>74.973155258764606</v>
      </c>
      <c r="T35" s="26">
        <v>8400</v>
      </c>
      <c r="U35" s="25">
        <v>8400</v>
      </c>
      <c r="V35" s="25">
        <v>4759.4309999999996</v>
      </c>
      <c r="W35" s="25">
        <f t="shared" si="25"/>
        <v>56.659892857142857</v>
      </c>
      <c r="X35" s="21">
        <f t="shared" si="26"/>
        <v>56.659892857142857</v>
      </c>
      <c r="Y35" s="26">
        <v>2930</v>
      </c>
      <c r="Z35" s="26">
        <v>2930</v>
      </c>
      <c r="AA35" s="25">
        <v>7818.8550000000005</v>
      </c>
      <c r="AB35" s="25">
        <f t="shared" si="11"/>
        <v>266.85511945392494</v>
      </c>
      <c r="AC35" s="21">
        <f t="shared" si="12"/>
        <v>266.85511945392494</v>
      </c>
      <c r="AD35" s="26">
        <v>9570</v>
      </c>
      <c r="AE35" s="26">
        <v>9570</v>
      </c>
      <c r="AF35" s="25">
        <v>8713.2450000000008</v>
      </c>
      <c r="AG35" s="25">
        <f t="shared" si="27"/>
        <v>91.047492163009409</v>
      </c>
      <c r="AH35" s="21">
        <f t="shared" si="28"/>
        <v>91.047492163009409</v>
      </c>
      <c r="AI35" s="26">
        <v>1310</v>
      </c>
      <c r="AJ35" s="26">
        <v>1310</v>
      </c>
      <c r="AK35" s="25">
        <v>1663.5</v>
      </c>
      <c r="AL35" s="25">
        <f t="shared" si="13"/>
        <v>126.98473282442748</v>
      </c>
      <c r="AM35" s="21">
        <f t="shared" si="14"/>
        <v>126.98473282442748</v>
      </c>
      <c r="AN35" s="27">
        <v>0</v>
      </c>
      <c r="AO35" s="27">
        <v>0</v>
      </c>
      <c r="AP35" s="25">
        <v>0</v>
      </c>
      <c r="AQ35" s="25" t="e">
        <f t="shared" si="15"/>
        <v>#DIV/0!</v>
      </c>
      <c r="AR35" s="21" t="e">
        <f t="shared" si="16"/>
        <v>#DIV/0!</v>
      </c>
      <c r="AS35" s="27">
        <v>0</v>
      </c>
      <c r="AT35" s="27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21468.9</v>
      </c>
      <c r="AZ35" s="21">
        <v>21468.9</v>
      </c>
      <c r="BA35" s="21">
        <v>21468.9</v>
      </c>
      <c r="BB35" s="28">
        <v>0</v>
      </c>
      <c r="BC35" s="28">
        <v>0</v>
      </c>
      <c r="BD35" s="28">
        <v>0</v>
      </c>
      <c r="BE35" s="29">
        <v>0</v>
      </c>
      <c r="BF35" s="29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5">
        <f t="shared" si="17"/>
        <v>520</v>
      </c>
      <c r="BO35" s="25">
        <f t="shared" si="17"/>
        <v>520</v>
      </c>
      <c r="BP35" s="25">
        <f t="shared" si="29"/>
        <v>243.15899999999999</v>
      </c>
      <c r="BQ35" s="25">
        <f t="shared" si="18"/>
        <v>46.761346153846148</v>
      </c>
      <c r="BR35" s="21">
        <f t="shared" si="19"/>
        <v>46.761346153846148</v>
      </c>
      <c r="BS35" s="26">
        <v>520</v>
      </c>
      <c r="BT35" s="26">
        <v>520</v>
      </c>
      <c r="BU35" s="25">
        <v>243.15899999999999</v>
      </c>
      <c r="BV35" s="21">
        <v>0</v>
      </c>
      <c r="BW35" s="21">
        <v>0</v>
      </c>
      <c r="BX35" s="25">
        <v>0</v>
      </c>
      <c r="BY35" s="21">
        <v>0</v>
      </c>
      <c r="BZ35" s="21">
        <v>0</v>
      </c>
      <c r="CA35" s="21">
        <v>0</v>
      </c>
      <c r="CB35" s="26">
        <v>0</v>
      </c>
      <c r="CC35" s="26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6">
        <v>0</v>
      </c>
      <c r="CL35" s="26">
        <v>0</v>
      </c>
      <c r="CM35" s="21">
        <v>0</v>
      </c>
      <c r="CN35" s="26">
        <v>1650</v>
      </c>
      <c r="CO35" s="26">
        <v>1650</v>
      </c>
      <c r="CP35" s="21">
        <v>738.21299999999997</v>
      </c>
      <c r="CQ35" s="21">
        <v>1500</v>
      </c>
      <c r="CR35" s="21">
        <v>1500</v>
      </c>
      <c r="CS35" s="21">
        <v>518.21299999999997</v>
      </c>
      <c r="CT35" s="26">
        <v>5000</v>
      </c>
      <c r="CU35" s="26">
        <v>5000</v>
      </c>
      <c r="CV35" s="21">
        <v>6405.31</v>
      </c>
      <c r="CW35" s="21">
        <v>500</v>
      </c>
      <c r="CX35" s="21">
        <v>500</v>
      </c>
      <c r="CY35" s="21">
        <v>300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1010</v>
      </c>
      <c r="DF35" s="21">
        <v>0</v>
      </c>
      <c r="DG35" s="25">
        <f t="shared" si="20"/>
        <v>51348.9</v>
      </c>
      <c r="DH35" s="25">
        <f t="shared" si="21"/>
        <v>51348.9</v>
      </c>
      <c r="DI35" s="25">
        <f t="shared" si="22"/>
        <v>53120.613000000005</v>
      </c>
      <c r="DJ35" s="21">
        <v>0</v>
      </c>
      <c r="DK35" s="21">
        <v>0</v>
      </c>
      <c r="DL35" s="21">
        <v>0</v>
      </c>
      <c r="DM35" s="21">
        <v>9586.9</v>
      </c>
      <c r="DN35" s="21">
        <v>9586.9</v>
      </c>
      <c r="DO35" s="21">
        <v>808.40599999999995</v>
      </c>
      <c r="DP35" s="21">
        <v>0</v>
      </c>
      <c r="DQ35" s="21">
        <v>0</v>
      </c>
      <c r="DR35" s="21">
        <v>0</v>
      </c>
      <c r="DS35" s="21">
        <v>0</v>
      </c>
      <c r="DT35" s="21">
        <v>0</v>
      </c>
      <c r="DU35" s="21">
        <v>0</v>
      </c>
      <c r="DV35" s="21">
        <v>0</v>
      </c>
      <c r="DW35" s="21">
        <v>0</v>
      </c>
      <c r="DX35" s="21">
        <v>0</v>
      </c>
      <c r="DY35" s="21">
        <v>0</v>
      </c>
      <c r="DZ35" s="21">
        <v>0</v>
      </c>
      <c r="EA35" s="21">
        <v>0</v>
      </c>
      <c r="EB35" s="21">
        <v>0</v>
      </c>
      <c r="EC35" s="25">
        <f t="shared" si="23"/>
        <v>9586.9</v>
      </c>
      <c r="ED35" s="25">
        <f t="shared" si="23"/>
        <v>9586.9</v>
      </c>
      <c r="EE35" s="25">
        <f t="shared" si="24"/>
        <v>808.40599999999995</v>
      </c>
      <c r="EG35" s="30"/>
      <c r="EI35" s="30"/>
      <c r="EJ35" s="30"/>
      <c r="EL35" s="30"/>
    </row>
    <row r="36" spans="1:142" s="32" customFormat="1" ht="20.25" customHeight="1">
      <c r="A36" s="19">
        <v>27</v>
      </c>
      <c r="B36" s="20" t="s">
        <v>73</v>
      </c>
      <c r="C36" s="21">
        <v>558897.86540000001</v>
      </c>
      <c r="D36" s="26">
        <v>51305.277999999998</v>
      </c>
      <c r="E36" s="23">
        <f t="shared" si="0"/>
        <v>894893.5</v>
      </c>
      <c r="F36" s="24">
        <f t="shared" si="1"/>
        <v>894893.5</v>
      </c>
      <c r="G36" s="25">
        <f t="shared" si="2"/>
        <v>741061.10389999999</v>
      </c>
      <c r="H36" s="25">
        <f>G36/F36*100</f>
        <v>82.809977265451138</v>
      </c>
      <c r="I36" s="25">
        <f>G36/E36*100</f>
        <v>82.809977265451138</v>
      </c>
      <c r="J36" s="25">
        <f t="shared" si="3"/>
        <v>269860.3</v>
      </c>
      <c r="K36" s="25">
        <f t="shared" si="4"/>
        <v>269860.3</v>
      </c>
      <c r="L36" s="25">
        <f t="shared" si="5"/>
        <v>323756.52500000002</v>
      </c>
      <c r="M36" s="25">
        <f>L36/K36*100</f>
        <v>119.97189842299886</v>
      </c>
      <c r="N36" s="25">
        <f>L36/J36*100</f>
        <v>119.97189842299886</v>
      </c>
      <c r="O36" s="25">
        <f t="shared" si="6"/>
        <v>122945</v>
      </c>
      <c r="P36" s="25">
        <f t="shared" si="7"/>
        <v>122945</v>
      </c>
      <c r="Q36" s="25">
        <f t="shared" si="8"/>
        <v>90690.760000000009</v>
      </c>
      <c r="R36" s="25">
        <f t="shared" si="9"/>
        <v>73.765309691325399</v>
      </c>
      <c r="S36" s="21">
        <f t="shared" si="10"/>
        <v>73.765309691325399</v>
      </c>
      <c r="T36" s="26">
        <v>60975</v>
      </c>
      <c r="U36" s="25">
        <v>60975</v>
      </c>
      <c r="V36" s="25">
        <v>27499.114000000001</v>
      </c>
      <c r="W36" s="25">
        <f t="shared" si="25"/>
        <v>45.098997949979506</v>
      </c>
      <c r="X36" s="21">
        <f t="shared" si="26"/>
        <v>45.098997949979506</v>
      </c>
      <c r="Y36" s="26">
        <v>15776</v>
      </c>
      <c r="Z36" s="26">
        <v>15776</v>
      </c>
      <c r="AA36" s="25">
        <v>88153.676999999996</v>
      </c>
      <c r="AB36" s="25">
        <f t="shared" si="11"/>
        <v>558.78344954361057</v>
      </c>
      <c r="AC36" s="21">
        <f t="shared" si="12"/>
        <v>558.78344954361057</v>
      </c>
      <c r="AD36" s="26">
        <v>61970</v>
      </c>
      <c r="AE36" s="26">
        <v>61970</v>
      </c>
      <c r="AF36" s="25">
        <v>63191.646000000001</v>
      </c>
      <c r="AG36" s="25">
        <f t="shared" si="27"/>
        <v>101.97135065354203</v>
      </c>
      <c r="AH36" s="21">
        <f t="shared" si="28"/>
        <v>101.97135065354203</v>
      </c>
      <c r="AI36" s="26">
        <v>13265.8</v>
      </c>
      <c r="AJ36" s="26">
        <v>13265.8</v>
      </c>
      <c r="AK36" s="25">
        <v>14503.71</v>
      </c>
      <c r="AL36" s="25">
        <f t="shared" si="13"/>
        <v>109.33158950082166</v>
      </c>
      <c r="AM36" s="21">
        <f t="shared" si="14"/>
        <v>109.33158950082166</v>
      </c>
      <c r="AN36" s="27">
        <v>0</v>
      </c>
      <c r="AO36" s="27">
        <v>0</v>
      </c>
      <c r="AP36" s="25">
        <v>0</v>
      </c>
      <c r="AQ36" s="25" t="e">
        <f t="shared" si="15"/>
        <v>#DIV/0!</v>
      </c>
      <c r="AR36" s="21" t="e">
        <f t="shared" si="16"/>
        <v>#DIV/0!</v>
      </c>
      <c r="AS36" s="27">
        <v>0</v>
      </c>
      <c r="AT36" s="27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141091.70000000001</v>
      </c>
      <c r="AZ36" s="21">
        <v>141091.70000000001</v>
      </c>
      <c r="BA36" s="21">
        <v>141091.70000000001</v>
      </c>
      <c r="BB36" s="28">
        <v>0</v>
      </c>
      <c r="BC36" s="28">
        <v>0</v>
      </c>
      <c r="BD36" s="28">
        <v>0</v>
      </c>
      <c r="BE36" s="29">
        <v>0</v>
      </c>
      <c r="BF36" s="29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5">
        <f t="shared" si="17"/>
        <v>8881.5</v>
      </c>
      <c r="BO36" s="25">
        <f t="shared" si="17"/>
        <v>8881.5</v>
      </c>
      <c r="BP36" s="25">
        <f t="shared" si="29"/>
        <v>5934.0019999999995</v>
      </c>
      <c r="BQ36" s="25">
        <f t="shared" si="18"/>
        <v>66.813060856837239</v>
      </c>
      <c r="BR36" s="21">
        <f t="shared" si="19"/>
        <v>66.813060856837239</v>
      </c>
      <c r="BS36" s="26">
        <v>7332</v>
      </c>
      <c r="BT36" s="26">
        <v>7332</v>
      </c>
      <c r="BU36" s="25">
        <v>4987.6019999999999</v>
      </c>
      <c r="BV36" s="21">
        <v>0</v>
      </c>
      <c r="BW36" s="21">
        <v>0</v>
      </c>
      <c r="BX36" s="25">
        <v>0</v>
      </c>
      <c r="BY36" s="21">
        <v>0</v>
      </c>
      <c r="BZ36" s="21">
        <v>0</v>
      </c>
      <c r="CA36" s="21">
        <v>0</v>
      </c>
      <c r="CB36" s="26">
        <v>1549.5</v>
      </c>
      <c r="CC36" s="26">
        <v>1549.5</v>
      </c>
      <c r="CD36" s="21">
        <v>946.4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6">
        <v>0</v>
      </c>
      <c r="CL36" s="26">
        <v>0</v>
      </c>
      <c r="CM36" s="21">
        <v>0</v>
      </c>
      <c r="CN36" s="26">
        <v>56642</v>
      </c>
      <c r="CO36" s="26">
        <v>56642</v>
      </c>
      <c r="CP36" s="21">
        <v>59634.173999999999</v>
      </c>
      <c r="CQ36" s="21">
        <v>28589</v>
      </c>
      <c r="CR36" s="21">
        <v>28589</v>
      </c>
      <c r="CS36" s="21">
        <v>35006.161999999997</v>
      </c>
      <c r="CT36" s="26">
        <v>47500</v>
      </c>
      <c r="CU36" s="26">
        <v>47500</v>
      </c>
      <c r="CV36" s="21">
        <v>58265.201999999997</v>
      </c>
      <c r="CW36" s="21">
        <v>3200</v>
      </c>
      <c r="CX36" s="21">
        <v>3200</v>
      </c>
      <c r="CY36" s="21">
        <v>4460</v>
      </c>
      <c r="CZ36" s="21">
        <v>0</v>
      </c>
      <c r="DA36" s="21">
        <v>0</v>
      </c>
      <c r="DB36" s="21">
        <v>0</v>
      </c>
      <c r="DC36" s="21">
        <v>1650</v>
      </c>
      <c r="DD36" s="21">
        <v>1650</v>
      </c>
      <c r="DE36" s="21">
        <v>2115</v>
      </c>
      <c r="DF36" s="21">
        <v>0</v>
      </c>
      <c r="DG36" s="25">
        <f t="shared" si="20"/>
        <v>410952</v>
      </c>
      <c r="DH36" s="25">
        <f t="shared" si="21"/>
        <v>410952</v>
      </c>
      <c r="DI36" s="25">
        <f t="shared" si="22"/>
        <v>464848.22500000003</v>
      </c>
      <c r="DJ36" s="21">
        <v>0</v>
      </c>
      <c r="DK36" s="21">
        <v>0</v>
      </c>
      <c r="DL36" s="21">
        <v>0</v>
      </c>
      <c r="DM36" s="21">
        <v>483941.5</v>
      </c>
      <c r="DN36" s="21">
        <v>483941.5</v>
      </c>
      <c r="DO36" s="21">
        <v>276212.87890000001</v>
      </c>
      <c r="DP36" s="21">
        <v>0</v>
      </c>
      <c r="DQ36" s="21">
        <v>0</v>
      </c>
      <c r="DR36" s="21">
        <v>0</v>
      </c>
      <c r="DS36" s="21">
        <v>0</v>
      </c>
      <c r="DT36" s="21">
        <v>0</v>
      </c>
      <c r="DU36" s="21">
        <v>0</v>
      </c>
      <c r="DV36" s="21">
        <v>0</v>
      </c>
      <c r="DW36" s="21">
        <v>0</v>
      </c>
      <c r="DX36" s="21">
        <v>0</v>
      </c>
      <c r="DY36" s="21">
        <v>0</v>
      </c>
      <c r="DZ36" s="21">
        <v>0</v>
      </c>
      <c r="EA36" s="21">
        <v>0</v>
      </c>
      <c r="EB36" s="21">
        <v>0</v>
      </c>
      <c r="EC36" s="25">
        <f t="shared" si="23"/>
        <v>483941.5</v>
      </c>
      <c r="ED36" s="25">
        <f t="shared" si="23"/>
        <v>483941.5</v>
      </c>
      <c r="EE36" s="25">
        <f t="shared" si="24"/>
        <v>276212.87890000001</v>
      </c>
      <c r="EG36" s="30"/>
      <c r="EI36" s="30"/>
      <c r="EJ36" s="30"/>
      <c r="EL36" s="30"/>
    </row>
    <row r="37" spans="1:142" s="32" customFormat="1" ht="20.25" customHeight="1">
      <c r="A37" s="19">
        <v>28</v>
      </c>
      <c r="B37" s="20" t="s">
        <v>74</v>
      </c>
      <c r="C37" s="21">
        <v>82686.267200000002</v>
      </c>
      <c r="D37" s="26">
        <v>2637.5691000000002</v>
      </c>
      <c r="E37" s="23">
        <f t="shared" si="0"/>
        <v>36707.919999999998</v>
      </c>
      <c r="F37" s="24">
        <f t="shared" si="1"/>
        <v>36707.919999999998</v>
      </c>
      <c r="G37" s="25">
        <f t="shared" si="2"/>
        <v>36475.967500000006</v>
      </c>
      <c r="H37" s="25">
        <f>G37/F37*100</f>
        <v>99.368113202818378</v>
      </c>
      <c r="I37" s="25">
        <f>G37/E37*100</f>
        <v>99.368113202818378</v>
      </c>
      <c r="J37" s="25">
        <f t="shared" si="3"/>
        <v>14248</v>
      </c>
      <c r="K37" s="25">
        <f t="shared" si="4"/>
        <v>14248</v>
      </c>
      <c r="L37" s="25">
        <f t="shared" si="5"/>
        <v>14547.405000000002</v>
      </c>
      <c r="M37" s="25">
        <f>L37/K37*100</f>
        <v>102.10138265019653</v>
      </c>
      <c r="N37" s="25">
        <f>L37/J37*100</f>
        <v>102.10138265019653</v>
      </c>
      <c r="O37" s="25">
        <f t="shared" si="6"/>
        <v>5800</v>
      </c>
      <c r="P37" s="25">
        <f t="shared" si="7"/>
        <v>5800</v>
      </c>
      <c r="Q37" s="25">
        <f t="shared" si="8"/>
        <v>5941.8980000000001</v>
      </c>
      <c r="R37" s="25">
        <f t="shared" si="9"/>
        <v>102.44651724137933</v>
      </c>
      <c r="S37" s="21">
        <f t="shared" si="10"/>
        <v>102.44651724137933</v>
      </c>
      <c r="T37" s="26">
        <v>0</v>
      </c>
      <c r="U37" s="25">
        <v>0</v>
      </c>
      <c r="V37" s="25">
        <v>917.44600000000003</v>
      </c>
      <c r="W37" s="25" t="e">
        <f t="shared" si="25"/>
        <v>#DIV/0!</v>
      </c>
      <c r="X37" s="21" t="e">
        <f t="shared" si="26"/>
        <v>#DIV/0!</v>
      </c>
      <c r="Y37" s="26">
        <v>2030</v>
      </c>
      <c r="Z37" s="26">
        <v>2030</v>
      </c>
      <c r="AA37" s="25">
        <v>2964.0140000000015</v>
      </c>
      <c r="AB37" s="25">
        <f t="shared" si="11"/>
        <v>146.01054187192125</v>
      </c>
      <c r="AC37" s="21">
        <f t="shared" si="12"/>
        <v>146.01054187192125</v>
      </c>
      <c r="AD37" s="26">
        <v>5800</v>
      </c>
      <c r="AE37" s="26">
        <v>5800</v>
      </c>
      <c r="AF37" s="25">
        <v>5024.4520000000002</v>
      </c>
      <c r="AG37" s="25">
        <f t="shared" si="27"/>
        <v>86.628482758620692</v>
      </c>
      <c r="AH37" s="21">
        <f t="shared" si="28"/>
        <v>86.628482758620692</v>
      </c>
      <c r="AI37" s="26">
        <v>532</v>
      </c>
      <c r="AJ37" s="26">
        <v>532</v>
      </c>
      <c r="AK37" s="25">
        <v>481</v>
      </c>
      <c r="AL37" s="25">
        <f t="shared" si="13"/>
        <v>90.413533834586474</v>
      </c>
      <c r="AM37" s="21">
        <f t="shared" si="14"/>
        <v>90.413533834586474</v>
      </c>
      <c r="AN37" s="27">
        <v>0</v>
      </c>
      <c r="AO37" s="27">
        <v>0</v>
      </c>
      <c r="AP37" s="25">
        <v>0</v>
      </c>
      <c r="AQ37" s="25" t="e">
        <f t="shared" si="15"/>
        <v>#DIV/0!</v>
      </c>
      <c r="AR37" s="21" t="e">
        <f t="shared" si="16"/>
        <v>#DIV/0!</v>
      </c>
      <c r="AS37" s="27">
        <v>0</v>
      </c>
      <c r="AT37" s="27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15559.7</v>
      </c>
      <c r="AZ37" s="21">
        <v>15559.7</v>
      </c>
      <c r="BA37" s="21">
        <v>15559.7</v>
      </c>
      <c r="BB37" s="28">
        <v>0</v>
      </c>
      <c r="BC37" s="28">
        <v>0</v>
      </c>
      <c r="BD37" s="28">
        <v>0</v>
      </c>
      <c r="BE37" s="29">
        <v>0</v>
      </c>
      <c r="BF37" s="29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5">
        <f t="shared" si="17"/>
        <v>86</v>
      </c>
      <c r="BO37" s="25">
        <f t="shared" si="17"/>
        <v>86</v>
      </c>
      <c r="BP37" s="25">
        <f t="shared" si="29"/>
        <v>52.052999999999997</v>
      </c>
      <c r="BQ37" s="25">
        <f t="shared" si="18"/>
        <v>60.526744186046514</v>
      </c>
      <c r="BR37" s="21">
        <f t="shared" si="19"/>
        <v>60.526744186046514</v>
      </c>
      <c r="BS37" s="26">
        <v>86</v>
      </c>
      <c r="BT37" s="26">
        <v>86</v>
      </c>
      <c r="BU37" s="25">
        <v>52.052999999999997</v>
      </c>
      <c r="BV37" s="21">
        <v>0</v>
      </c>
      <c r="BW37" s="21">
        <v>0</v>
      </c>
      <c r="BX37" s="25">
        <v>0</v>
      </c>
      <c r="BY37" s="21">
        <v>0</v>
      </c>
      <c r="BZ37" s="21">
        <v>0</v>
      </c>
      <c r="CA37" s="21">
        <v>0</v>
      </c>
      <c r="CB37" s="26">
        <v>0</v>
      </c>
      <c r="CC37" s="26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6">
        <v>0</v>
      </c>
      <c r="CL37" s="26">
        <v>0</v>
      </c>
      <c r="CM37" s="21">
        <v>0</v>
      </c>
      <c r="CN37" s="26">
        <v>1200</v>
      </c>
      <c r="CO37" s="26">
        <v>1200</v>
      </c>
      <c r="CP37" s="21">
        <v>1103.56</v>
      </c>
      <c r="CQ37" s="21">
        <v>960</v>
      </c>
      <c r="CR37" s="21">
        <v>960</v>
      </c>
      <c r="CS37" s="21">
        <v>878.56</v>
      </c>
      <c r="CT37" s="26">
        <v>4600</v>
      </c>
      <c r="CU37" s="26">
        <v>4600</v>
      </c>
      <c r="CV37" s="21">
        <v>4004.88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25">
        <f t="shared" si="20"/>
        <v>29807.7</v>
      </c>
      <c r="DH37" s="25">
        <f t="shared" si="21"/>
        <v>29807.7</v>
      </c>
      <c r="DI37" s="25">
        <f t="shared" si="22"/>
        <v>30107.105000000003</v>
      </c>
      <c r="DJ37" s="21">
        <v>0</v>
      </c>
      <c r="DK37" s="21">
        <v>0</v>
      </c>
      <c r="DL37" s="21">
        <v>0</v>
      </c>
      <c r="DM37" s="21">
        <v>6900.22</v>
      </c>
      <c r="DN37" s="21">
        <v>6900.22</v>
      </c>
      <c r="DO37" s="21">
        <v>6368.8625000000002</v>
      </c>
      <c r="DP37" s="21">
        <v>0</v>
      </c>
      <c r="DQ37" s="21">
        <v>0</v>
      </c>
      <c r="DR37" s="21">
        <v>0</v>
      </c>
      <c r="DS37" s="21">
        <v>0</v>
      </c>
      <c r="DT37" s="21">
        <v>0</v>
      </c>
      <c r="DU37" s="21">
        <v>0</v>
      </c>
      <c r="DV37" s="21">
        <v>0</v>
      </c>
      <c r="DW37" s="21">
        <v>0</v>
      </c>
      <c r="DX37" s="21">
        <v>0</v>
      </c>
      <c r="DY37" s="21">
        <v>0</v>
      </c>
      <c r="DZ37" s="21">
        <v>0</v>
      </c>
      <c r="EA37" s="21">
        <v>0</v>
      </c>
      <c r="EB37" s="21">
        <v>0</v>
      </c>
      <c r="EC37" s="25">
        <f t="shared" si="23"/>
        <v>6900.22</v>
      </c>
      <c r="ED37" s="25">
        <f t="shared" si="23"/>
        <v>6900.22</v>
      </c>
      <c r="EE37" s="25">
        <f t="shared" si="24"/>
        <v>6368.8625000000002</v>
      </c>
      <c r="EG37" s="30"/>
      <c r="EI37" s="30"/>
      <c r="EJ37" s="30"/>
      <c r="EL37" s="30"/>
    </row>
    <row r="38" spans="1:142" s="32" customFormat="1" ht="36.75" customHeight="1">
      <c r="A38" s="19">
        <v>29</v>
      </c>
      <c r="B38" s="20" t="s">
        <v>75</v>
      </c>
      <c r="C38" s="21">
        <v>99206.008000000002</v>
      </c>
      <c r="D38" s="26">
        <v>7802.7003999999997</v>
      </c>
      <c r="E38" s="23">
        <f t="shared" si="0"/>
        <v>107018.523</v>
      </c>
      <c r="F38" s="24">
        <f t="shared" si="1"/>
        <v>107018.523</v>
      </c>
      <c r="G38" s="25">
        <f t="shared" si="2"/>
        <v>76619.568000000014</v>
      </c>
      <c r="H38" s="25">
        <f>G38/F38*100</f>
        <v>71.594678988421478</v>
      </c>
      <c r="I38" s="25">
        <f>G38/E38*100</f>
        <v>71.594678988421478</v>
      </c>
      <c r="J38" s="25">
        <f t="shared" si="3"/>
        <v>56693.5</v>
      </c>
      <c r="K38" s="25">
        <f t="shared" si="4"/>
        <v>56693.5</v>
      </c>
      <c r="L38" s="25">
        <f t="shared" si="5"/>
        <v>58506.868000000002</v>
      </c>
      <c r="M38" s="25">
        <f>L38/K38*100</f>
        <v>103.1985465705945</v>
      </c>
      <c r="N38" s="25">
        <f>L38/J38*100</f>
        <v>103.1985465705945</v>
      </c>
      <c r="O38" s="25">
        <f t="shared" si="6"/>
        <v>8150.6</v>
      </c>
      <c r="P38" s="25">
        <f t="shared" si="7"/>
        <v>8150.6</v>
      </c>
      <c r="Q38" s="25">
        <f t="shared" si="8"/>
        <v>13484.680999999999</v>
      </c>
      <c r="R38" s="25">
        <f t="shared" si="9"/>
        <v>165.44402866046667</v>
      </c>
      <c r="S38" s="21">
        <f t="shared" si="10"/>
        <v>165.44402866046667</v>
      </c>
      <c r="T38" s="26">
        <v>0</v>
      </c>
      <c r="U38" s="25">
        <v>0</v>
      </c>
      <c r="V38" s="25">
        <v>3147.8719999999998</v>
      </c>
      <c r="W38" s="25" t="e">
        <f t="shared" si="25"/>
        <v>#DIV/0!</v>
      </c>
      <c r="X38" s="21" t="e">
        <f t="shared" si="26"/>
        <v>#DIV/0!</v>
      </c>
      <c r="Y38" s="26">
        <v>22115</v>
      </c>
      <c r="Z38" s="26">
        <v>22115</v>
      </c>
      <c r="AA38" s="25">
        <v>18216.331000000006</v>
      </c>
      <c r="AB38" s="25">
        <f t="shared" si="11"/>
        <v>82.370929233551919</v>
      </c>
      <c r="AC38" s="21">
        <f t="shared" si="12"/>
        <v>82.370929233551919</v>
      </c>
      <c r="AD38" s="26">
        <v>8150.6</v>
      </c>
      <c r="AE38" s="26">
        <v>8150.6</v>
      </c>
      <c r="AF38" s="25">
        <v>10336.808999999999</v>
      </c>
      <c r="AG38" s="25">
        <f t="shared" si="27"/>
        <v>126.82267563124185</v>
      </c>
      <c r="AH38" s="21">
        <f t="shared" si="28"/>
        <v>126.82267563124185</v>
      </c>
      <c r="AI38" s="26">
        <v>5796</v>
      </c>
      <c r="AJ38" s="26">
        <v>5796</v>
      </c>
      <c r="AK38" s="25">
        <v>4164.38</v>
      </c>
      <c r="AL38" s="25">
        <f t="shared" si="13"/>
        <v>71.849206349206355</v>
      </c>
      <c r="AM38" s="21">
        <f t="shared" si="14"/>
        <v>71.849206349206355</v>
      </c>
      <c r="AN38" s="27">
        <v>0</v>
      </c>
      <c r="AO38" s="27">
        <v>0</v>
      </c>
      <c r="AP38" s="25">
        <v>0</v>
      </c>
      <c r="AQ38" s="25" t="e">
        <f t="shared" si="15"/>
        <v>#DIV/0!</v>
      </c>
      <c r="AR38" s="21" t="e">
        <f t="shared" si="16"/>
        <v>#DIV/0!</v>
      </c>
      <c r="AS38" s="27">
        <v>0</v>
      </c>
      <c r="AT38" s="27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5857.4</v>
      </c>
      <c r="AZ38" s="21">
        <v>5857.4</v>
      </c>
      <c r="BA38" s="21">
        <v>5857.4</v>
      </c>
      <c r="BB38" s="28">
        <v>0</v>
      </c>
      <c r="BC38" s="28">
        <v>0</v>
      </c>
      <c r="BD38" s="28">
        <v>0</v>
      </c>
      <c r="BE38" s="29">
        <v>0</v>
      </c>
      <c r="BF38" s="29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5">
        <f t="shared" si="17"/>
        <v>814</v>
      </c>
      <c r="BO38" s="25">
        <f t="shared" si="17"/>
        <v>814</v>
      </c>
      <c r="BP38" s="25">
        <f t="shared" si="29"/>
        <v>1612.7829999999999</v>
      </c>
      <c r="BQ38" s="25">
        <f t="shared" si="18"/>
        <v>198.13058968058968</v>
      </c>
      <c r="BR38" s="21">
        <f t="shared" si="19"/>
        <v>198.13058968058968</v>
      </c>
      <c r="BS38" s="26">
        <v>814</v>
      </c>
      <c r="BT38" s="26">
        <v>814</v>
      </c>
      <c r="BU38" s="25">
        <v>1612.7829999999999</v>
      </c>
      <c r="BV38" s="21">
        <v>0</v>
      </c>
      <c r="BW38" s="21">
        <v>0</v>
      </c>
      <c r="BX38" s="25">
        <v>0</v>
      </c>
      <c r="BY38" s="21">
        <v>0</v>
      </c>
      <c r="BZ38" s="21">
        <v>0</v>
      </c>
      <c r="CA38" s="21">
        <v>0</v>
      </c>
      <c r="CB38" s="26">
        <v>0</v>
      </c>
      <c r="CC38" s="26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6">
        <v>0</v>
      </c>
      <c r="CL38" s="26">
        <v>0</v>
      </c>
      <c r="CM38" s="21">
        <v>0</v>
      </c>
      <c r="CN38" s="26">
        <v>2318</v>
      </c>
      <c r="CO38" s="26">
        <v>2318</v>
      </c>
      <c r="CP38" s="21">
        <v>2683.47</v>
      </c>
      <c r="CQ38" s="21">
        <v>2268</v>
      </c>
      <c r="CR38" s="21">
        <v>2268</v>
      </c>
      <c r="CS38" s="21">
        <v>2658.47</v>
      </c>
      <c r="CT38" s="26">
        <v>17499.900000000001</v>
      </c>
      <c r="CU38" s="26">
        <v>17499.900000000001</v>
      </c>
      <c r="CV38" s="21">
        <v>17529.738000000001</v>
      </c>
      <c r="CW38" s="21">
        <v>0</v>
      </c>
      <c r="CX38" s="21">
        <v>0</v>
      </c>
      <c r="CY38" s="21">
        <v>380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435.48500000000001</v>
      </c>
      <c r="DF38" s="21">
        <v>0</v>
      </c>
      <c r="DG38" s="25">
        <f t="shared" si="20"/>
        <v>62550.9</v>
      </c>
      <c r="DH38" s="25">
        <f t="shared" si="21"/>
        <v>62550.9</v>
      </c>
      <c r="DI38" s="25">
        <f t="shared" si="22"/>
        <v>64364.268000000011</v>
      </c>
      <c r="DJ38" s="21">
        <v>0</v>
      </c>
      <c r="DK38" s="21">
        <v>0</v>
      </c>
      <c r="DL38" s="21">
        <v>0</v>
      </c>
      <c r="DM38" s="21">
        <v>44467.623</v>
      </c>
      <c r="DN38" s="21">
        <v>44467.623</v>
      </c>
      <c r="DO38" s="21">
        <v>12255.3</v>
      </c>
      <c r="DP38" s="21">
        <v>0</v>
      </c>
      <c r="DQ38" s="21">
        <v>0</v>
      </c>
      <c r="DR38" s="21">
        <v>0</v>
      </c>
      <c r="DS38" s="21">
        <v>0</v>
      </c>
      <c r="DT38" s="21">
        <v>0</v>
      </c>
      <c r="DU38" s="21">
        <v>0</v>
      </c>
      <c r="DV38" s="21">
        <v>0</v>
      </c>
      <c r="DW38" s="21">
        <v>0</v>
      </c>
      <c r="DX38" s="21">
        <v>0</v>
      </c>
      <c r="DY38" s="21">
        <v>0</v>
      </c>
      <c r="DZ38" s="21">
        <v>0</v>
      </c>
      <c r="EA38" s="21">
        <v>0</v>
      </c>
      <c r="EB38" s="21">
        <v>0</v>
      </c>
      <c r="EC38" s="25">
        <f t="shared" si="23"/>
        <v>44467.623</v>
      </c>
      <c r="ED38" s="25">
        <f t="shared" si="23"/>
        <v>44467.623</v>
      </c>
      <c r="EE38" s="25">
        <f t="shared" si="24"/>
        <v>12255.3</v>
      </c>
      <c r="EG38" s="30"/>
      <c r="EI38" s="30"/>
      <c r="EJ38" s="30"/>
      <c r="EL38" s="30"/>
    </row>
    <row r="39" spans="1:142" s="32" customFormat="1" ht="20.25" customHeight="1">
      <c r="A39" s="19">
        <v>30</v>
      </c>
      <c r="B39" s="20" t="s">
        <v>76</v>
      </c>
      <c r="C39" s="21">
        <v>87332.3321</v>
      </c>
      <c r="D39" s="26">
        <v>54287.271699999998</v>
      </c>
      <c r="E39" s="23">
        <f t="shared" si="0"/>
        <v>1686574</v>
      </c>
      <c r="F39" s="24">
        <f t="shared" si="1"/>
        <v>1686574</v>
      </c>
      <c r="G39" s="25">
        <f t="shared" si="2"/>
        <v>1212006.9321999999</v>
      </c>
      <c r="H39" s="25">
        <f>G39/F39*100</f>
        <v>71.862066662951037</v>
      </c>
      <c r="I39" s="25">
        <f>G39/E39*100</f>
        <v>71.862066662951037</v>
      </c>
      <c r="J39" s="25">
        <f t="shared" si="3"/>
        <v>366873</v>
      </c>
      <c r="K39" s="25">
        <f t="shared" si="4"/>
        <v>366873</v>
      </c>
      <c r="L39" s="25">
        <f t="shared" si="5"/>
        <v>408022.43660000002</v>
      </c>
      <c r="M39" s="25">
        <f>L39/K39*100</f>
        <v>111.21626192170042</v>
      </c>
      <c r="N39" s="25">
        <f>L39/J39*100</f>
        <v>111.21626192170042</v>
      </c>
      <c r="O39" s="25">
        <f t="shared" si="6"/>
        <v>122939</v>
      </c>
      <c r="P39" s="25">
        <f t="shared" si="7"/>
        <v>122939</v>
      </c>
      <c r="Q39" s="25">
        <f t="shared" si="8"/>
        <v>114942.2412</v>
      </c>
      <c r="R39" s="25">
        <f t="shared" si="9"/>
        <v>93.49534419508862</v>
      </c>
      <c r="S39" s="21">
        <f t="shared" si="10"/>
        <v>93.49534419508862</v>
      </c>
      <c r="T39" s="26">
        <v>45483</v>
      </c>
      <c r="U39" s="25">
        <v>45483</v>
      </c>
      <c r="V39" s="25">
        <v>18624.9002</v>
      </c>
      <c r="W39" s="25">
        <f t="shared" si="25"/>
        <v>40.949146274432209</v>
      </c>
      <c r="X39" s="21">
        <f t="shared" si="26"/>
        <v>40.949146274432209</v>
      </c>
      <c r="Y39" s="26">
        <v>57065</v>
      </c>
      <c r="Z39" s="26">
        <v>57065</v>
      </c>
      <c r="AA39" s="25">
        <v>105331.09289999999</v>
      </c>
      <c r="AB39" s="25">
        <f t="shared" si="11"/>
        <v>184.58090405677734</v>
      </c>
      <c r="AC39" s="21">
        <f t="shared" si="12"/>
        <v>184.58090405677734</v>
      </c>
      <c r="AD39" s="26">
        <v>77456</v>
      </c>
      <c r="AE39" s="26">
        <v>77456</v>
      </c>
      <c r="AF39" s="25">
        <v>96317.341</v>
      </c>
      <c r="AG39" s="25">
        <f t="shared" si="27"/>
        <v>124.35103929973145</v>
      </c>
      <c r="AH39" s="21">
        <f t="shared" si="28"/>
        <v>124.35103929973145</v>
      </c>
      <c r="AI39" s="26">
        <v>10169</v>
      </c>
      <c r="AJ39" s="26">
        <v>10169</v>
      </c>
      <c r="AK39" s="25">
        <v>10358.392</v>
      </c>
      <c r="AL39" s="25">
        <f t="shared" si="13"/>
        <v>101.86244468482644</v>
      </c>
      <c r="AM39" s="21">
        <f t="shared" si="14"/>
        <v>101.86244468482644</v>
      </c>
      <c r="AN39" s="27">
        <v>6300</v>
      </c>
      <c r="AO39" s="27">
        <v>6300</v>
      </c>
      <c r="AP39" s="25">
        <v>9976.2999999999993</v>
      </c>
      <c r="AQ39" s="25">
        <f t="shared" si="15"/>
        <v>158.35396825396825</v>
      </c>
      <c r="AR39" s="21">
        <f t="shared" si="16"/>
        <v>158.35396825396825</v>
      </c>
      <c r="AS39" s="27">
        <v>0</v>
      </c>
      <c r="AT39" s="27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500846.6</v>
      </c>
      <c r="AZ39" s="21">
        <v>500846.6</v>
      </c>
      <c r="BA39" s="21">
        <v>500846.6</v>
      </c>
      <c r="BB39" s="28">
        <v>0</v>
      </c>
      <c r="BC39" s="28">
        <v>0</v>
      </c>
      <c r="BD39" s="28">
        <v>0</v>
      </c>
      <c r="BE39" s="29">
        <v>2800.5</v>
      </c>
      <c r="BF39" s="29">
        <v>2800.5</v>
      </c>
      <c r="BG39" s="21">
        <v>1307.7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5">
        <f t="shared" si="17"/>
        <v>28940</v>
      </c>
      <c r="BO39" s="25">
        <f t="shared" si="17"/>
        <v>28940</v>
      </c>
      <c r="BP39" s="25">
        <f t="shared" si="29"/>
        <v>30672.728000000003</v>
      </c>
      <c r="BQ39" s="25">
        <f t="shared" si="18"/>
        <v>105.98731167933657</v>
      </c>
      <c r="BR39" s="21">
        <f t="shared" si="19"/>
        <v>105.98731167933657</v>
      </c>
      <c r="BS39" s="26">
        <v>20598</v>
      </c>
      <c r="BT39" s="26">
        <v>20598</v>
      </c>
      <c r="BU39" s="25">
        <v>19652.308000000001</v>
      </c>
      <c r="BV39" s="21">
        <v>0</v>
      </c>
      <c r="BW39" s="21">
        <v>0</v>
      </c>
      <c r="BX39" s="25">
        <v>0</v>
      </c>
      <c r="BY39" s="21">
        <v>0</v>
      </c>
      <c r="BZ39" s="21">
        <v>0</v>
      </c>
      <c r="CA39" s="21">
        <v>0</v>
      </c>
      <c r="CB39" s="26">
        <v>8342</v>
      </c>
      <c r="CC39" s="26">
        <v>8342</v>
      </c>
      <c r="CD39" s="21">
        <v>11020.42</v>
      </c>
      <c r="CE39" s="21">
        <v>0</v>
      </c>
      <c r="CF39" s="21">
        <v>0</v>
      </c>
      <c r="CG39" s="21">
        <v>0</v>
      </c>
      <c r="CH39" s="21">
        <v>5474.9</v>
      </c>
      <c r="CI39" s="21">
        <v>5474.9</v>
      </c>
      <c r="CJ39" s="21">
        <v>5228.3</v>
      </c>
      <c r="CK39" s="26">
        <v>0</v>
      </c>
      <c r="CL39" s="26">
        <v>0</v>
      </c>
      <c r="CM39" s="21">
        <v>4577</v>
      </c>
      <c r="CN39" s="26">
        <v>105565</v>
      </c>
      <c r="CO39" s="26">
        <v>105565</v>
      </c>
      <c r="CP39" s="21">
        <v>87399.125499999995</v>
      </c>
      <c r="CQ39" s="21">
        <v>36665</v>
      </c>
      <c r="CR39" s="21">
        <v>36665</v>
      </c>
      <c r="CS39" s="21">
        <v>38055.145499999999</v>
      </c>
      <c r="CT39" s="26">
        <v>20000</v>
      </c>
      <c r="CU39" s="26">
        <v>20000</v>
      </c>
      <c r="CV39" s="21">
        <v>38397.508999999998</v>
      </c>
      <c r="CW39" s="21">
        <v>0</v>
      </c>
      <c r="CX39" s="21">
        <v>0</v>
      </c>
      <c r="CY39" s="21">
        <v>0</v>
      </c>
      <c r="CZ39" s="21">
        <v>0</v>
      </c>
      <c r="DA39" s="21">
        <v>0</v>
      </c>
      <c r="DB39" s="21">
        <v>0</v>
      </c>
      <c r="DC39" s="21">
        <v>15895</v>
      </c>
      <c r="DD39" s="21">
        <v>15895</v>
      </c>
      <c r="DE39" s="21">
        <v>6368.0479999999998</v>
      </c>
      <c r="DF39" s="21">
        <v>0</v>
      </c>
      <c r="DG39" s="25">
        <f t="shared" si="20"/>
        <v>875995</v>
      </c>
      <c r="DH39" s="25">
        <f t="shared" si="21"/>
        <v>875995</v>
      </c>
      <c r="DI39" s="25">
        <f t="shared" si="22"/>
        <v>915405.03659999988</v>
      </c>
      <c r="DJ39" s="21">
        <v>0</v>
      </c>
      <c r="DK39" s="21">
        <v>0</v>
      </c>
      <c r="DL39" s="21">
        <v>0</v>
      </c>
      <c r="DM39" s="21">
        <v>810579</v>
      </c>
      <c r="DN39" s="21">
        <v>810579</v>
      </c>
      <c r="DO39" s="21">
        <v>296601.89559999999</v>
      </c>
      <c r="DP39" s="21">
        <v>0</v>
      </c>
      <c r="DQ39" s="21">
        <v>0</v>
      </c>
      <c r="DR39" s="21">
        <v>0</v>
      </c>
      <c r="DS39" s="21">
        <v>0</v>
      </c>
      <c r="DT39" s="21">
        <v>0</v>
      </c>
      <c r="DU39" s="21">
        <v>0</v>
      </c>
      <c r="DV39" s="21">
        <v>0</v>
      </c>
      <c r="DW39" s="21">
        <v>0</v>
      </c>
      <c r="DX39" s="21">
        <v>0</v>
      </c>
      <c r="DY39" s="21">
        <v>0</v>
      </c>
      <c r="DZ39" s="21">
        <v>0</v>
      </c>
      <c r="EA39" s="21">
        <v>0</v>
      </c>
      <c r="EB39" s="21">
        <v>0</v>
      </c>
      <c r="EC39" s="25">
        <f t="shared" si="23"/>
        <v>810579</v>
      </c>
      <c r="ED39" s="25">
        <f t="shared" si="23"/>
        <v>810579</v>
      </c>
      <c r="EE39" s="25">
        <f t="shared" si="24"/>
        <v>296601.89559999999</v>
      </c>
      <c r="EG39" s="30"/>
      <c r="EI39" s="30"/>
      <c r="EJ39" s="30"/>
      <c r="EL39" s="30"/>
    </row>
    <row r="40" spans="1:142" s="32" customFormat="1" ht="20.25" customHeight="1">
      <c r="A40" s="19">
        <v>31</v>
      </c>
      <c r="B40" s="20" t="s">
        <v>77</v>
      </c>
      <c r="C40" s="21">
        <v>277.48669999999998</v>
      </c>
      <c r="D40" s="26">
        <v>2350.3809999999999</v>
      </c>
      <c r="E40" s="23">
        <f t="shared" si="0"/>
        <v>106485.3</v>
      </c>
      <c r="F40" s="24">
        <f t="shared" si="1"/>
        <v>106485.3</v>
      </c>
      <c r="G40" s="25">
        <f t="shared" si="2"/>
        <v>105711.101</v>
      </c>
      <c r="H40" s="25">
        <f>G40/F40*100</f>
        <v>99.272952229087011</v>
      </c>
      <c r="I40" s="25">
        <f>G40/E40*100</f>
        <v>99.272952229087011</v>
      </c>
      <c r="J40" s="25">
        <f t="shared" si="3"/>
        <v>30688</v>
      </c>
      <c r="K40" s="25">
        <f t="shared" si="4"/>
        <v>30688</v>
      </c>
      <c r="L40" s="25">
        <f t="shared" si="5"/>
        <v>29913.800999999999</v>
      </c>
      <c r="M40" s="25">
        <f>L40/K40*100</f>
        <v>97.477193039624609</v>
      </c>
      <c r="N40" s="25">
        <f>L40/J40*100</f>
        <v>97.477193039624609</v>
      </c>
      <c r="O40" s="25">
        <f t="shared" si="6"/>
        <v>16722.599999999999</v>
      </c>
      <c r="P40" s="25">
        <f t="shared" si="7"/>
        <v>16722.599999999999</v>
      </c>
      <c r="Q40" s="25">
        <f t="shared" si="8"/>
        <v>11297.139000000001</v>
      </c>
      <c r="R40" s="25">
        <f t="shared" si="9"/>
        <v>67.556115675792057</v>
      </c>
      <c r="S40" s="21">
        <f t="shared" si="10"/>
        <v>67.556115675792057</v>
      </c>
      <c r="T40" s="26">
        <v>3947.6</v>
      </c>
      <c r="U40" s="25">
        <v>3947.6</v>
      </c>
      <c r="V40" s="25">
        <v>1718.4659999999999</v>
      </c>
      <c r="W40" s="25">
        <f t="shared" si="25"/>
        <v>43.531918127469851</v>
      </c>
      <c r="X40" s="21">
        <f t="shared" si="26"/>
        <v>43.531918127469851</v>
      </c>
      <c r="Y40" s="26">
        <v>1790</v>
      </c>
      <c r="Z40" s="26">
        <v>1790</v>
      </c>
      <c r="AA40" s="25">
        <v>7976.2509999999993</v>
      </c>
      <c r="AB40" s="25">
        <f t="shared" si="11"/>
        <v>445.60061452513963</v>
      </c>
      <c r="AC40" s="21">
        <f t="shared" si="12"/>
        <v>445.60061452513963</v>
      </c>
      <c r="AD40" s="26">
        <v>12775</v>
      </c>
      <c r="AE40" s="26">
        <v>12775</v>
      </c>
      <c r="AF40" s="25">
        <v>9578.6730000000007</v>
      </c>
      <c r="AG40" s="25">
        <f t="shared" si="27"/>
        <v>74.979827788649715</v>
      </c>
      <c r="AH40" s="21">
        <f t="shared" si="28"/>
        <v>74.979827788649715</v>
      </c>
      <c r="AI40" s="26">
        <v>525</v>
      </c>
      <c r="AJ40" s="26">
        <v>525</v>
      </c>
      <c r="AK40" s="25">
        <v>534.5</v>
      </c>
      <c r="AL40" s="25">
        <f t="shared" si="13"/>
        <v>101.80952380952381</v>
      </c>
      <c r="AM40" s="21">
        <f t="shared" si="14"/>
        <v>101.80952380952381</v>
      </c>
      <c r="AN40" s="27">
        <v>0</v>
      </c>
      <c r="AO40" s="27">
        <v>0</v>
      </c>
      <c r="AP40" s="25">
        <v>0</v>
      </c>
      <c r="AQ40" s="25" t="e">
        <f t="shared" si="15"/>
        <v>#DIV/0!</v>
      </c>
      <c r="AR40" s="21" t="e">
        <f t="shared" si="16"/>
        <v>#DIV/0!</v>
      </c>
      <c r="AS40" s="27">
        <v>0</v>
      </c>
      <c r="AT40" s="27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71127</v>
      </c>
      <c r="AZ40" s="21">
        <v>71127</v>
      </c>
      <c r="BA40" s="21">
        <v>71127</v>
      </c>
      <c r="BB40" s="28">
        <v>0</v>
      </c>
      <c r="BC40" s="28">
        <v>0</v>
      </c>
      <c r="BD40" s="28">
        <v>0</v>
      </c>
      <c r="BE40" s="29">
        <v>0</v>
      </c>
      <c r="BF40" s="29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5">
        <f t="shared" si="17"/>
        <v>2480.4</v>
      </c>
      <c r="BO40" s="25">
        <f t="shared" si="17"/>
        <v>2480.4</v>
      </c>
      <c r="BP40" s="25">
        <f t="shared" si="29"/>
        <v>2253.8440000000001</v>
      </c>
      <c r="BQ40" s="25">
        <f t="shared" si="18"/>
        <v>90.8661506208676</v>
      </c>
      <c r="BR40" s="21">
        <f t="shared" si="19"/>
        <v>90.8661506208676</v>
      </c>
      <c r="BS40" s="26">
        <v>2480.4</v>
      </c>
      <c r="BT40" s="26">
        <v>2480.4</v>
      </c>
      <c r="BU40" s="25">
        <v>2253.8440000000001</v>
      </c>
      <c r="BV40" s="21">
        <v>0</v>
      </c>
      <c r="BW40" s="21">
        <v>0</v>
      </c>
      <c r="BX40" s="25">
        <v>0</v>
      </c>
      <c r="BY40" s="21">
        <v>0</v>
      </c>
      <c r="BZ40" s="21">
        <v>0</v>
      </c>
      <c r="CA40" s="21">
        <v>0</v>
      </c>
      <c r="CB40" s="26">
        <v>0</v>
      </c>
      <c r="CC40" s="26">
        <v>0</v>
      </c>
      <c r="CD40" s="21">
        <v>0</v>
      </c>
      <c r="CE40" s="21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6">
        <v>0</v>
      </c>
      <c r="CL40" s="26">
        <v>0</v>
      </c>
      <c r="CM40" s="21">
        <v>0</v>
      </c>
      <c r="CN40" s="26">
        <v>9170</v>
      </c>
      <c r="CO40" s="26">
        <v>9170</v>
      </c>
      <c r="CP40" s="21">
        <v>7625.65</v>
      </c>
      <c r="CQ40" s="21">
        <v>2900</v>
      </c>
      <c r="CR40" s="21">
        <v>2900</v>
      </c>
      <c r="CS40" s="21">
        <v>2566.86</v>
      </c>
      <c r="CT40" s="26">
        <v>0</v>
      </c>
      <c r="CU40" s="26">
        <v>0</v>
      </c>
      <c r="CV40" s="21">
        <v>0</v>
      </c>
      <c r="CW40" s="21">
        <v>0</v>
      </c>
      <c r="CX40" s="21">
        <v>0</v>
      </c>
      <c r="CY40" s="21">
        <v>0</v>
      </c>
      <c r="CZ40" s="21">
        <v>0</v>
      </c>
      <c r="DA40" s="21">
        <v>0</v>
      </c>
      <c r="DB40" s="21">
        <v>0</v>
      </c>
      <c r="DC40" s="21">
        <v>0</v>
      </c>
      <c r="DD40" s="21">
        <v>0</v>
      </c>
      <c r="DE40" s="21">
        <v>226.417</v>
      </c>
      <c r="DF40" s="21">
        <v>0</v>
      </c>
      <c r="DG40" s="25">
        <f t="shared" si="20"/>
        <v>101815</v>
      </c>
      <c r="DH40" s="25">
        <f t="shared" si="21"/>
        <v>101815</v>
      </c>
      <c r="DI40" s="25">
        <f t="shared" si="22"/>
        <v>101040.80099999999</v>
      </c>
      <c r="DJ40" s="21">
        <v>0</v>
      </c>
      <c r="DK40" s="21">
        <v>0</v>
      </c>
      <c r="DL40" s="21">
        <v>0</v>
      </c>
      <c r="DM40" s="21">
        <v>4670.3</v>
      </c>
      <c r="DN40" s="21">
        <v>4670.3</v>
      </c>
      <c r="DO40" s="21">
        <v>4670.3</v>
      </c>
      <c r="DP40" s="21">
        <v>0</v>
      </c>
      <c r="DQ40" s="21">
        <v>0</v>
      </c>
      <c r="DR40" s="21">
        <v>0</v>
      </c>
      <c r="DS40" s="21">
        <v>0</v>
      </c>
      <c r="DT40" s="21">
        <v>0</v>
      </c>
      <c r="DU40" s="21">
        <v>0</v>
      </c>
      <c r="DV40" s="21">
        <v>0</v>
      </c>
      <c r="DW40" s="21">
        <v>0</v>
      </c>
      <c r="DX40" s="21">
        <v>0</v>
      </c>
      <c r="DY40" s="21">
        <v>0</v>
      </c>
      <c r="DZ40" s="21">
        <v>0</v>
      </c>
      <c r="EA40" s="21">
        <v>0</v>
      </c>
      <c r="EB40" s="21">
        <v>0</v>
      </c>
      <c r="EC40" s="25">
        <f t="shared" si="23"/>
        <v>4670.3</v>
      </c>
      <c r="ED40" s="25">
        <f t="shared" si="23"/>
        <v>4670.3</v>
      </c>
      <c r="EE40" s="25">
        <f t="shared" si="24"/>
        <v>4670.3</v>
      </c>
      <c r="EG40" s="30"/>
      <c r="EI40" s="30"/>
      <c r="EJ40" s="30"/>
      <c r="EL40" s="30"/>
    </row>
    <row r="41" spans="1:142" s="32" customFormat="1" ht="20.25" customHeight="1">
      <c r="A41" s="19">
        <v>32</v>
      </c>
      <c r="B41" s="20" t="s">
        <v>78</v>
      </c>
      <c r="C41" s="21">
        <v>3467.9346999999998</v>
      </c>
      <c r="D41" s="26">
        <v>737.43709999999999</v>
      </c>
      <c r="E41" s="23">
        <f t="shared" si="0"/>
        <v>36004</v>
      </c>
      <c r="F41" s="24">
        <f t="shared" si="1"/>
        <v>36004</v>
      </c>
      <c r="G41" s="25">
        <f t="shared" si="2"/>
        <v>31861.848100000003</v>
      </c>
      <c r="H41" s="25">
        <f>G41/F41*100</f>
        <v>88.495300799911121</v>
      </c>
      <c r="I41" s="25">
        <f>G41/E41*100</f>
        <v>88.495300799911121</v>
      </c>
      <c r="J41" s="25">
        <f t="shared" si="3"/>
        <v>19677.3</v>
      </c>
      <c r="K41" s="25">
        <f t="shared" si="4"/>
        <v>19677.3</v>
      </c>
      <c r="L41" s="25">
        <f t="shared" si="5"/>
        <v>19218.148099999999</v>
      </c>
      <c r="M41" s="25">
        <f>L41/K41*100</f>
        <v>97.666590944895887</v>
      </c>
      <c r="N41" s="25">
        <f>L41/J41*100</f>
        <v>97.666590944895887</v>
      </c>
      <c r="O41" s="25">
        <f t="shared" si="6"/>
        <v>8154.0999999999995</v>
      </c>
      <c r="P41" s="25">
        <f t="shared" si="7"/>
        <v>8154.0999999999995</v>
      </c>
      <c r="Q41" s="25">
        <f t="shared" si="8"/>
        <v>5206.1090000000004</v>
      </c>
      <c r="R41" s="25">
        <f t="shared" si="9"/>
        <v>63.846518929127683</v>
      </c>
      <c r="S41" s="21">
        <f t="shared" si="10"/>
        <v>63.846518929127683</v>
      </c>
      <c r="T41" s="26">
        <v>2196.6999999999998</v>
      </c>
      <c r="U41" s="25">
        <v>2196.6999999999998</v>
      </c>
      <c r="V41" s="25">
        <v>40.652000000000001</v>
      </c>
      <c r="W41" s="25">
        <f t="shared" si="25"/>
        <v>1.8505940729275732</v>
      </c>
      <c r="X41" s="21">
        <f t="shared" si="26"/>
        <v>1.8505940729275732</v>
      </c>
      <c r="Y41" s="26">
        <v>5132.6000000000004</v>
      </c>
      <c r="Z41" s="26">
        <v>5132.6000000000004</v>
      </c>
      <c r="AA41" s="25">
        <v>7206.2639999999974</v>
      </c>
      <c r="AB41" s="25">
        <f t="shared" si="11"/>
        <v>140.40182363714291</v>
      </c>
      <c r="AC41" s="21">
        <f t="shared" si="12"/>
        <v>140.40182363714291</v>
      </c>
      <c r="AD41" s="26">
        <v>5957.4</v>
      </c>
      <c r="AE41" s="26">
        <v>5957.4</v>
      </c>
      <c r="AF41" s="25">
        <v>5165.4570000000003</v>
      </c>
      <c r="AG41" s="25">
        <f t="shared" si="27"/>
        <v>86.706566623023477</v>
      </c>
      <c r="AH41" s="21">
        <f t="shared" si="28"/>
        <v>86.706566623023477</v>
      </c>
      <c r="AI41" s="26">
        <v>534</v>
      </c>
      <c r="AJ41" s="26">
        <v>534</v>
      </c>
      <c r="AK41" s="25">
        <v>427.2</v>
      </c>
      <c r="AL41" s="25">
        <f t="shared" si="13"/>
        <v>80</v>
      </c>
      <c r="AM41" s="21">
        <f t="shared" si="14"/>
        <v>80</v>
      </c>
      <c r="AN41" s="27">
        <v>0</v>
      </c>
      <c r="AO41" s="27">
        <v>0</v>
      </c>
      <c r="AP41" s="25">
        <v>0</v>
      </c>
      <c r="AQ41" s="25" t="e">
        <f t="shared" si="15"/>
        <v>#DIV/0!</v>
      </c>
      <c r="AR41" s="21" t="e">
        <f t="shared" si="16"/>
        <v>#DIV/0!</v>
      </c>
      <c r="AS41" s="27">
        <v>0</v>
      </c>
      <c r="AT41" s="27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12643.7</v>
      </c>
      <c r="AZ41" s="21">
        <v>12643.7</v>
      </c>
      <c r="BA41" s="21">
        <v>12643.7</v>
      </c>
      <c r="BB41" s="28">
        <v>0</v>
      </c>
      <c r="BC41" s="28">
        <v>0</v>
      </c>
      <c r="BD41" s="28">
        <v>0</v>
      </c>
      <c r="BE41" s="29">
        <v>0</v>
      </c>
      <c r="BF41" s="29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5">
        <f t="shared" si="17"/>
        <v>1102.9000000000001</v>
      </c>
      <c r="BO41" s="25">
        <f t="shared" si="17"/>
        <v>1102.9000000000001</v>
      </c>
      <c r="BP41" s="25">
        <f t="shared" si="29"/>
        <v>1112.5751</v>
      </c>
      <c r="BQ41" s="25">
        <f t="shared" si="18"/>
        <v>100.87724181702782</v>
      </c>
      <c r="BR41" s="21">
        <f t="shared" si="19"/>
        <v>100.87724181702782</v>
      </c>
      <c r="BS41" s="26">
        <v>1102.9000000000001</v>
      </c>
      <c r="BT41" s="26">
        <v>1102.9000000000001</v>
      </c>
      <c r="BU41" s="25">
        <v>1112.5751</v>
      </c>
      <c r="BV41" s="21">
        <v>0</v>
      </c>
      <c r="BW41" s="21">
        <v>0</v>
      </c>
      <c r="BX41" s="25">
        <v>0</v>
      </c>
      <c r="BY41" s="21">
        <v>0</v>
      </c>
      <c r="BZ41" s="21">
        <v>0</v>
      </c>
      <c r="CA41" s="21">
        <v>0</v>
      </c>
      <c r="CB41" s="26">
        <v>0</v>
      </c>
      <c r="CC41" s="26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6">
        <v>0</v>
      </c>
      <c r="CL41" s="26">
        <v>0</v>
      </c>
      <c r="CM41" s="21">
        <v>0</v>
      </c>
      <c r="CN41" s="26">
        <v>3800</v>
      </c>
      <c r="CO41" s="26">
        <v>3800</v>
      </c>
      <c r="CP41" s="21">
        <v>4238.3500000000004</v>
      </c>
      <c r="CQ41" s="21">
        <v>800</v>
      </c>
      <c r="CR41" s="21">
        <v>800</v>
      </c>
      <c r="CS41" s="21">
        <v>637.5</v>
      </c>
      <c r="CT41" s="26">
        <v>0</v>
      </c>
      <c r="CU41" s="26">
        <v>0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953.7</v>
      </c>
      <c r="DD41" s="21">
        <v>953.7</v>
      </c>
      <c r="DE41" s="21">
        <v>1027.6500000000001</v>
      </c>
      <c r="DF41" s="21">
        <v>0</v>
      </c>
      <c r="DG41" s="25">
        <f t="shared" si="20"/>
        <v>32321.000000000004</v>
      </c>
      <c r="DH41" s="25">
        <f t="shared" si="21"/>
        <v>32321.000000000004</v>
      </c>
      <c r="DI41" s="25">
        <f t="shared" si="22"/>
        <v>31861.848100000003</v>
      </c>
      <c r="DJ41" s="21">
        <v>0</v>
      </c>
      <c r="DK41" s="21">
        <v>0</v>
      </c>
      <c r="DL41" s="21">
        <v>0</v>
      </c>
      <c r="DM41" s="21">
        <v>3683</v>
      </c>
      <c r="DN41" s="21">
        <v>3683</v>
      </c>
      <c r="DO41" s="21">
        <v>0</v>
      </c>
      <c r="DP41" s="21">
        <v>0</v>
      </c>
      <c r="DQ41" s="21">
        <v>0</v>
      </c>
      <c r="DR41" s="21">
        <v>0</v>
      </c>
      <c r="DS41" s="21">
        <v>0</v>
      </c>
      <c r="DT41" s="21">
        <v>0</v>
      </c>
      <c r="DU41" s="21">
        <v>0</v>
      </c>
      <c r="DV41" s="21">
        <v>0</v>
      </c>
      <c r="DW41" s="21">
        <v>0</v>
      </c>
      <c r="DX41" s="21">
        <v>0</v>
      </c>
      <c r="DY41" s="21">
        <v>0</v>
      </c>
      <c r="DZ41" s="21">
        <v>0</v>
      </c>
      <c r="EA41" s="21">
        <v>0</v>
      </c>
      <c r="EB41" s="21">
        <v>0</v>
      </c>
      <c r="EC41" s="25">
        <f t="shared" si="23"/>
        <v>3683</v>
      </c>
      <c r="ED41" s="25">
        <f t="shared" si="23"/>
        <v>3683</v>
      </c>
      <c r="EE41" s="25">
        <f t="shared" si="24"/>
        <v>0</v>
      </c>
      <c r="EG41" s="30"/>
      <c r="EI41" s="30"/>
      <c r="EJ41" s="30"/>
      <c r="EL41" s="30"/>
    </row>
    <row r="42" spans="1:142" s="32" customFormat="1" ht="20.25" customHeight="1">
      <c r="A42" s="19">
        <v>33</v>
      </c>
      <c r="B42" s="20" t="s">
        <v>79</v>
      </c>
      <c r="C42" s="21">
        <v>8364.8691999999992</v>
      </c>
      <c r="D42" s="26">
        <v>35.291899999999998</v>
      </c>
      <c r="E42" s="23">
        <f t="shared" si="0"/>
        <v>18947.8</v>
      </c>
      <c r="F42" s="24">
        <f t="shared" si="1"/>
        <v>18947.8</v>
      </c>
      <c r="G42" s="25">
        <f t="shared" si="2"/>
        <v>20132.276999999998</v>
      </c>
      <c r="H42" s="25">
        <f>G42/F42*100</f>
        <v>106.25126399898667</v>
      </c>
      <c r="I42" s="25">
        <f>G42/E42*100</f>
        <v>106.25126399898667</v>
      </c>
      <c r="J42" s="25">
        <f t="shared" si="3"/>
        <v>4800</v>
      </c>
      <c r="K42" s="25">
        <f t="shared" si="4"/>
        <v>4800</v>
      </c>
      <c r="L42" s="25">
        <f t="shared" si="5"/>
        <v>5984.4769999999999</v>
      </c>
      <c r="M42" s="25">
        <f>L42/K42*100</f>
        <v>124.67660416666666</v>
      </c>
      <c r="N42" s="25">
        <f>L42/J42*100</f>
        <v>124.67660416666666</v>
      </c>
      <c r="O42" s="25">
        <f t="shared" si="6"/>
        <v>2000</v>
      </c>
      <c r="P42" s="25">
        <f t="shared" si="7"/>
        <v>2000</v>
      </c>
      <c r="Q42" s="25">
        <f t="shared" si="8"/>
        <v>2449.1259999999997</v>
      </c>
      <c r="R42" s="25">
        <f t="shared" si="9"/>
        <v>122.45629999999998</v>
      </c>
      <c r="S42" s="21">
        <f t="shared" si="10"/>
        <v>122.45629999999998</v>
      </c>
      <c r="T42" s="26">
        <v>300</v>
      </c>
      <c r="U42" s="25">
        <v>300</v>
      </c>
      <c r="V42" s="25">
        <v>41.771999999999998</v>
      </c>
      <c r="W42" s="25">
        <f t="shared" si="25"/>
        <v>13.923999999999999</v>
      </c>
      <c r="X42" s="21">
        <f t="shared" si="26"/>
        <v>13.923999999999999</v>
      </c>
      <c r="Y42" s="26">
        <v>1600</v>
      </c>
      <c r="Z42" s="26">
        <v>1600</v>
      </c>
      <c r="AA42" s="25">
        <v>2893.6410000000005</v>
      </c>
      <c r="AB42" s="25">
        <f t="shared" si="11"/>
        <v>180.85256250000003</v>
      </c>
      <c r="AC42" s="21">
        <f t="shared" si="12"/>
        <v>180.85256250000003</v>
      </c>
      <c r="AD42" s="26">
        <v>1700</v>
      </c>
      <c r="AE42" s="26">
        <v>1700</v>
      </c>
      <c r="AF42" s="25">
        <v>2407.3539999999998</v>
      </c>
      <c r="AG42" s="25">
        <f t="shared" si="27"/>
        <v>141.60905882352941</v>
      </c>
      <c r="AH42" s="21">
        <f t="shared" si="28"/>
        <v>141.60905882352941</v>
      </c>
      <c r="AI42" s="26">
        <v>300</v>
      </c>
      <c r="AJ42" s="26">
        <v>300</v>
      </c>
      <c r="AK42" s="25">
        <v>230</v>
      </c>
      <c r="AL42" s="25">
        <f t="shared" si="13"/>
        <v>76.666666666666671</v>
      </c>
      <c r="AM42" s="21">
        <f t="shared" si="14"/>
        <v>76.666666666666671</v>
      </c>
      <c r="AN42" s="27">
        <v>0</v>
      </c>
      <c r="AO42" s="27">
        <v>0</v>
      </c>
      <c r="AP42" s="25">
        <v>0</v>
      </c>
      <c r="AQ42" s="25" t="e">
        <f t="shared" si="15"/>
        <v>#DIV/0!</v>
      </c>
      <c r="AR42" s="21" t="e">
        <f t="shared" si="16"/>
        <v>#DIV/0!</v>
      </c>
      <c r="AS42" s="27">
        <v>0</v>
      </c>
      <c r="AT42" s="27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14147.8</v>
      </c>
      <c r="AZ42" s="21">
        <v>14147.8</v>
      </c>
      <c r="BA42" s="21">
        <v>14147.8</v>
      </c>
      <c r="BB42" s="28">
        <v>0</v>
      </c>
      <c r="BC42" s="28">
        <v>0</v>
      </c>
      <c r="BD42" s="28">
        <v>0</v>
      </c>
      <c r="BE42" s="29">
        <v>0</v>
      </c>
      <c r="BF42" s="29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5">
        <f t="shared" ref="BN42:BO51" si="30">BS42+BV42+BY42+CB42</f>
        <v>400</v>
      </c>
      <c r="BO42" s="25">
        <f t="shared" si="30"/>
        <v>400</v>
      </c>
      <c r="BP42" s="25">
        <f t="shared" ref="BP42:BP51" si="31">BU42+BX42+CA42+CD42</f>
        <v>202.68</v>
      </c>
      <c r="BQ42" s="25">
        <f t="shared" si="18"/>
        <v>50.67</v>
      </c>
      <c r="BR42" s="21">
        <f t="shared" si="19"/>
        <v>50.67</v>
      </c>
      <c r="BS42" s="26">
        <v>400</v>
      </c>
      <c r="BT42" s="26">
        <v>400</v>
      </c>
      <c r="BU42" s="25">
        <v>202.68</v>
      </c>
      <c r="BV42" s="21">
        <v>0</v>
      </c>
      <c r="BW42" s="21">
        <v>0</v>
      </c>
      <c r="BX42" s="25">
        <v>0</v>
      </c>
      <c r="BY42" s="21">
        <v>0</v>
      </c>
      <c r="BZ42" s="21">
        <v>0</v>
      </c>
      <c r="CA42" s="21">
        <v>0</v>
      </c>
      <c r="CB42" s="26">
        <v>0</v>
      </c>
      <c r="CC42" s="26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6">
        <v>0</v>
      </c>
      <c r="CL42" s="26">
        <v>0</v>
      </c>
      <c r="CM42" s="21">
        <v>0</v>
      </c>
      <c r="CN42" s="26">
        <v>300</v>
      </c>
      <c r="CO42" s="26">
        <v>300</v>
      </c>
      <c r="CP42" s="21">
        <v>209.03</v>
      </c>
      <c r="CQ42" s="21">
        <v>300</v>
      </c>
      <c r="CR42" s="21">
        <v>300</v>
      </c>
      <c r="CS42" s="21">
        <v>209.03</v>
      </c>
      <c r="CT42" s="26">
        <v>0</v>
      </c>
      <c r="CU42" s="26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200</v>
      </c>
      <c r="DD42" s="21">
        <v>200</v>
      </c>
      <c r="DE42" s="21">
        <v>0</v>
      </c>
      <c r="DF42" s="21">
        <v>0</v>
      </c>
      <c r="DG42" s="25">
        <f t="shared" si="20"/>
        <v>18947.8</v>
      </c>
      <c r="DH42" s="25">
        <f t="shared" si="21"/>
        <v>18947.8</v>
      </c>
      <c r="DI42" s="25">
        <f t="shared" si="22"/>
        <v>20132.276999999998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21">
        <v>0</v>
      </c>
      <c r="DQ42" s="21">
        <v>0</v>
      </c>
      <c r="DR42" s="21">
        <v>0</v>
      </c>
      <c r="DS42" s="21">
        <v>0</v>
      </c>
      <c r="DT42" s="21">
        <v>0</v>
      </c>
      <c r="DU42" s="21">
        <v>0</v>
      </c>
      <c r="DV42" s="21">
        <v>0</v>
      </c>
      <c r="DW42" s="21">
        <v>0</v>
      </c>
      <c r="DX42" s="21">
        <v>0</v>
      </c>
      <c r="DY42" s="21">
        <v>0</v>
      </c>
      <c r="DZ42" s="21">
        <v>0</v>
      </c>
      <c r="EA42" s="21">
        <v>0</v>
      </c>
      <c r="EB42" s="21">
        <v>0</v>
      </c>
      <c r="EC42" s="25">
        <f t="shared" ref="EC42:ED51" si="32">DJ42+DM42+DP42+DS42+DV42+DY42</f>
        <v>0</v>
      </c>
      <c r="ED42" s="25">
        <f t="shared" si="32"/>
        <v>0</v>
      </c>
      <c r="EE42" s="25">
        <f t="shared" si="24"/>
        <v>0</v>
      </c>
      <c r="EG42" s="30"/>
      <c r="EI42" s="30"/>
      <c r="EJ42" s="30"/>
      <c r="EL42" s="30"/>
    </row>
    <row r="43" spans="1:142" s="32" customFormat="1" ht="20.25" customHeight="1">
      <c r="A43" s="19">
        <v>34</v>
      </c>
      <c r="B43" s="20" t="s">
        <v>80</v>
      </c>
      <c r="C43" s="21">
        <v>19766.296600000001</v>
      </c>
      <c r="D43" s="26">
        <v>4164.8127999999997</v>
      </c>
      <c r="E43" s="23">
        <f t="shared" si="0"/>
        <v>89388.1</v>
      </c>
      <c r="F43" s="24">
        <f t="shared" si="1"/>
        <v>89388.1</v>
      </c>
      <c r="G43" s="25">
        <f t="shared" si="2"/>
        <v>87078.859000000011</v>
      </c>
      <c r="H43" s="25">
        <f>G43/F43*100</f>
        <v>97.41661250211159</v>
      </c>
      <c r="I43" s="25">
        <f>G43/E43*100</f>
        <v>97.41661250211159</v>
      </c>
      <c r="J43" s="25">
        <f t="shared" si="3"/>
        <v>33380.400000000001</v>
      </c>
      <c r="K43" s="25">
        <f t="shared" si="4"/>
        <v>33380.400000000001</v>
      </c>
      <c r="L43" s="25">
        <f t="shared" si="5"/>
        <v>31093.658999999996</v>
      </c>
      <c r="M43" s="25">
        <f>L43/K43*100</f>
        <v>93.14944997663298</v>
      </c>
      <c r="N43" s="25">
        <f>L43/J43*100</f>
        <v>93.14944997663298</v>
      </c>
      <c r="O43" s="25">
        <f t="shared" si="6"/>
        <v>5360</v>
      </c>
      <c r="P43" s="25">
        <f t="shared" si="7"/>
        <v>5360</v>
      </c>
      <c r="Q43" s="25">
        <f t="shared" si="8"/>
        <v>7714.0409999999993</v>
      </c>
      <c r="R43" s="25">
        <f t="shared" si="9"/>
        <v>143.91867537313431</v>
      </c>
      <c r="S43" s="21">
        <f t="shared" si="10"/>
        <v>143.91867537313431</v>
      </c>
      <c r="T43" s="26">
        <v>360</v>
      </c>
      <c r="U43" s="25">
        <v>360</v>
      </c>
      <c r="V43" s="25">
        <v>89.793000000000006</v>
      </c>
      <c r="W43" s="25">
        <f t="shared" si="25"/>
        <v>24.942500000000003</v>
      </c>
      <c r="X43" s="21">
        <f t="shared" si="26"/>
        <v>24.942500000000003</v>
      </c>
      <c r="Y43" s="26">
        <v>4800</v>
      </c>
      <c r="Z43" s="26">
        <v>4800</v>
      </c>
      <c r="AA43" s="25">
        <v>8793.2909999999993</v>
      </c>
      <c r="AB43" s="25">
        <f t="shared" si="11"/>
        <v>183.19356249999998</v>
      </c>
      <c r="AC43" s="21">
        <f t="shared" si="12"/>
        <v>183.19356249999998</v>
      </c>
      <c r="AD43" s="26">
        <v>5000</v>
      </c>
      <c r="AE43" s="26">
        <v>5000</v>
      </c>
      <c r="AF43" s="25">
        <v>7624.2479999999996</v>
      </c>
      <c r="AG43" s="25">
        <f t="shared" si="27"/>
        <v>152.48496</v>
      </c>
      <c r="AH43" s="21">
        <f t="shared" si="28"/>
        <v>152.48496</v>
      </c>
      <c r="AI43" s="26">
        <v>554.4</v>
      </c>
      <c r="AJ43" s="26">
        <v>554.4</v>
      </c>
      <c r="AK43" s="25">
        <v>584</v>
      </c>
      <c r="AL43" s="25">
        <f t="shared" si="13"/>
        <v>105.33910533910536</v>
      </c>
      <c r="AM43" s="21">
        <f t="shared" si="14"/>
        <v>105.33910533910536</v>
      </c>
      <c r="AN43" s="27">
        <v>0</v>
      </c>
      <c r="AO43" s="27">
        <v>0</v>
      </c>
      <c r="AP43" s="25">
        <v>0</v>
      </c>
      <c r="AQ43" s="25" t="e">
        <f t="shared" si="15"/>
        <v>#DIV/0!</v>
      </c>
      <c r="AR43" s="21" t="e">
        <f t="shared" si="16"/>
        <v>#DIV/0!</v>
      </c>
      <c r="AS43" s="27">
        <v>0</v>
      </c>
      <c r="AT43" s="27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53784.6</v>
      </c>
      <c r="AZ43" s="21">
        <v>53784.6</v>
      </c>
      <c r="BA43" s="21">
        <v>53784.6</v>
      </c>
      <c r="BB43" s="28">
        <v>0</v>
      </c>
      <c r="BC43" s="28">
        <v>0</v>
      </c>
      <c r="BD43" s="28">
        <v>0</v>
      </c>
      <c r="BE43" s="29">
        <v>0</v>
      </c>
      <c r="BF43" s="29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5">
        <f t="shared" si="30"/>
        <v>166</v>
      </c>
      <c r="BO43" s="25">
        <f t="shared" si="30"/>
        <v>166</v>
      </c>
      <c r="BP43" s="25">
        <f t="shared" si="31"/>
        <v>201.94</v>
      </c>
      <c r="BQ43" s="25">
        <f t="shared" si="18"/>
        <v>121.65060240963854</v>
      </c>
      <c r="BR43" s="21">
        <f t="shared" si="19"/>
        <v>121.65060240963854</v>
      </c>
      <c r="BS43" s="26">
        <v>166</v>
      </c>
      <c r="BT43" s="26">
        <v>166</v>
      </c>
      <c r="BU43" s="25">
        <v>201.94</v>
      </c>
      <c r="BV43" s="21">
        <v>0</v>
      </c>
      <c r="BW43" s="21">
        <v>0</v>
      </c>
      <c r="BX43" s="25">
        <v>0</v>
      </c>
      <c r="BY43" s="21">
        <v>0</v>
      </c>
      <c r="BZ43" s="21">
        <v>0</v>
      </c>
      <c r="CA43" s="21">
        <v>0</v>
      </c>
      <c r="CB43" s="26">
        <v>0</v>
      </c>
      <c r="CC43" s="26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6">
        <v>0</v>
      </c>
      <c r="CL43" s="26">
        <v>0</v>
      </c>
      <c r="CM43" s="21">
        <v>0</v>
      </c>
      <c r="CN43" s="26">
        <v>9000</v>
      </c>
      <c r="CO43" s="26">
        <v>9000</v>
      </c>
      <c r="CP43" s="21">
        <v>6209.5129999999999</v>
      </c>
      <c r="CQ43" s="21">
        <v>3800</v>
      </c>
      <c r="CR43" s="21">
        <v>3800</v>
      </c>
      <c r="CS43" s="21">
        <v>3330.913</v>
      </c>
      <c r="CT43" s="26">
        <v>12000</v>
      </c>
      <c r="CU43" s="26">
        <v>12000</v>
      </c>
      <c r="CV43" s="21">
        <v>7354.8739999999998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1500</v>
      </c>
      <c r="DD43" s="21">
        <v>1500</v>
      </c>
      <c r="DE43" s="21">
        <v>236</v>
      </c>
      <c r="DF43" s="21">
        <v>0</v>
      </c>
      <c r="DG43" s="25">
        <f t="shared" si="20"/>
        <v>87165</v>
      </c>
      <c r="DH43" s="25">
        <f t="shared" si="21"/>
        <v>87165</v>
      </c>
      <c r="DI43" s="25">
        <f t="shared" si="22"/>
        <v>84878.259000000005</v>
      </c>
      <c r="DJ43" s="21">
        <v>0</v>
      </c>
      <c r="DK43" s="21">
        <v>0</v>
      </c>
      <c r="DL43" s="21">
        <v>0</v>
      </c>
      <c r="DM43" s="21">
        <v>2223.1</v>
      </c>
      <c r="DN43" s="21">
        <v>2223.1</v>
      </c>
      <c r="DO43" s="21">
        <v>2200.6</v>
      </c>
      <c r="DP43" s="21">
        <v>0</v>
      </c>
      <c r="DQ43" s="21">
        <v>0</v>
      </c>
      <c r="DR43" s="21">
        <v>0</v>
      </c>
      <c r="DS43" s="21">
        <v>0</v>
      </c>
      <c r="DT43" s="21">
        <v>0</v>
      </c>
      <c r="DU43" s="21">
        <v>0</v>
      </c>
      <c r="DV43" s="21">
        <v>0</v>
      </c>
      <c r="DW43" s="21">
        <v>0</v>
      </c>
      <c r="DX43" s="21">
        <v>0</v>
      </c>
      <c r="DY43" s="21">
        <v>0</v>
      </c>
      <c r="DZ43" s="21">
        <v>0</v>
      </c>
      <c r="EA43" s="21">
        <v>0</v>
      </c>
      <c r="EB43" s="21">
        <v>0</v>
      </c>
      <c r="EC43" s="25">
        <f t="shared" si="32"/>
        <v>2223.1</v>
      </c>
      <c r="ED43" s="25">
        <f t="shared" si="32"/>
        <v>2223.1</v>
      </c>
      <c r="EE43" s="25">
        <f t="shared" si="24"/>
        <v>2200.6</v>
      </c>
      <c r="EG43" s="30"/>
      <c r="EI43" s="30"/>
      <c r="EJ43" s="30"/>
      <c r="EL43" s="30"/>
    </row>
    <row r="44" spans="1:142" s="32" customFormat="1" ht="20.25" customHeight="1">
      <c r="A44" s="19">
        <v>35</v>
      </c>
      <c r="B44" s="33" t="s">
        <v>81</v>
      </c>
      <c r="C44" s="21">
        <v>1434.2881</v>
      </c>
      <c r="D44" s="26">
        <v>8785.5782999999992</v>
      </c>
      <c r="E44" s="23">
        <f t="shared" si="0"/>
        <v>65489</v>
      </c>
      <c r="F44" s="24">
        <f t="shared" si="1"/>
        <v>65489</v>
      </c>
      <c r="G44" s="25">
        <f t="shared" si="2"/>
        <v>63211.565799999997</v>
      </c>
      <c r="H44" s="25">
        <f>G44/F44*100</f>
        <v>96.52241719983509</v>
      </c>
      <c r="I44" s="25">
        <f>G44/E44*100</f>
        <v>96.52241719983509</v>
      </c>
      <c r="J44" s="25">
        <f t="shared" si="3"/>
        <v>11527.3</v>
      </c>
      <c r="K44" s="25">
        <f t="shared" si="4"/>
        <v>11527.3</v>
      </c>
      <c r="L44" s="25">
        <f t="shared" si="5"/>
        <v>14532.703800000001</v>
      </c>
      <c r="M44" s="25">
        <f>L44/K44*100</f>
        <v>126.07205329955846</v>
      </c>
      <c r="N44" s="25">
        <f>L44/J44*100</f>
        <v>126.07205329955846</v>
      </c>
      <c r="O44" s="25">
        <f t="shared" si="6"/>
        <v>4338</v>
      </c>
      <c r="P44" s="25">
        <f t="shared" si="7"/>
        <v>4338</v>
      </c>
      <c r="Q44" s="25">
        <f t="shared" si="8"/>
        <v>5058.183</v>
      </c>
      <c r="R44" s="25">
        <f t="shared" si="9"/>
        <v>116.60172890733055</v>
      </c>
      <c r="S44" s="21">
        <f t="shared" si="10"/>
        <v>116.60172890733055</v>
      </c>
      <c r="T44" s="26">
        <v>138</v>
      </c>
      <c r="U44" s="25">
        <v>138</v>
      </c>
      <c r="V44" s="25">
        <v>170.636</v>
      </c>
      <c r="W44" s="25">
        <f t="shared" si="25"/>
        <v>123.64927536231885</v>
      </c>
      <c r="X44" s="21">
        <f t="shared" si="26"/>
        <v>123.64927536231885</v>
      </c>
      <c r="Y44" s="26">
        <v>3200</v>
      </c>
      <c r="Z44" s="26">
        <v>3200</v>
      </c>
      <c r="AA44" s="25">
        <v>5076.9177999999993</v>
      </c>
      <c r="AB44" s="25">
        <f t="shared" si="11"/>
        <v>158.65368124999998</v>
      </c>
      <c r="AC44" s="21">
        <f t="shared" si="12"/>
        <v>158.65368124999998</v>
      </c>
      <c r="AD44" s="26">
        <v>4200</v>
      </c>
      <c r="AE44" s="26">
        <v>4200</v>
      </c>
      <c r="AF44" s="25">
        <v>4887.5469999999996</v>
      </c>
      <c r="AG44" s="25">
        <f t="shared" si="27"/>
        <v>116.37016666666666</v>
      </c>
      <c r="AH44" s="21">
        <f t="shared" si="28"/>
        <v>116.37016666666666</v>
      </c>
      <c r="AI44" s="26">
        <v>521</v>
      </c>
      <c r="AJ44" s="26">
        <v>521</v>
      </c>
      <c r="AK44" s="25">
        <v>546.5</v>
      </c>
      <c r="AL44" s="25">
        <f t="shared" si="13"/>
        <v>104.89443378119002</v>
      </c>
      <c r="AM44" s="21">
        <f t="shared" si="14"/>
        <v>104.89443378119002</v>
      </c>
      <c r="AN44" s="27">
        <v>0</v>
      </c>
      <c r="AO44" s="27">
        <v>0</v>
      </c>
      <c r="AP44" s="25">
        <v>0</v>
      </c>
      <c r="AQ44" s="25" t="e">
        <f t="shared" si="15"/>
        <v>#DIV/0!</v>
      </c>
      <c r="AR44" s="21" t="e">
        <f t="shared" si="16"/>
        <v>#DIV/0!</v>
      </c>
      <c r="AS44" s="27">
        <v>0</v>
      </c>
      <c r="AT44" s="27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28578.7</v>
      </c>
      <c r="AZ44" s="21">
        <v>28578.7</v>
      </c>
      <c r="BA44" s="21">
        <v>28578.7</v>
      </c>
      <c r="BB44" s="28">
        <v>0</v>
      </c>
      <c r="BC44" s="28">
        <v>0</v>
      </c>
      <c r="BD44" s="28">
        <v>0</v>
      </c>
      <c r="BE44" s="29">
        <v>0</v>
      </c>
      <c r="BF44" s="29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5">
        <f t="shared" si="30"/>
        <v>167</v>
      </c>
      <c r="BO44" s="25">
        <f t="shared" si="30"/>
        <v>167</v>
      </c>
      <c r="BP44" s="25">
        <f t="shared" si="31"/>
        <v>68.466999999999999</v>
      </c>
      <c r="BQ44" s="25">
        <f t="shared" si="18"/>
        <v>40.99820359281437</v>
      </c>
      <c r="BR44" s="21">
        <f t="shared" si="19"/>
        <v>40.99820359281437</v>
      </c>
      <c r="BS44" s="26">
        <v>167</v>
      </c>
      <c r="BT44" s="26">
        <v>167</v>
      </c>
      <c r="BU44" s="25">
        <v>68.466999999999999</v>
      </c>
      <c r="BV44" s="21">
        <v>0</v>
      </c>
      <c r="BW44" s="21">
        <v>0</v>
      </c>
      <c r="BX44" s="25">
        <v>0</v>
      </c>
      <c r="BY44" s="21">
        <v>0</v>
      </c>
      <c r="BZ44" s="21">
        <v>0</v>
      </c>
      <c r="CA44" s="21">
        <v>0</v>
      </c>
      <c r="CB44" s="26">
        <v>0</v>
      </c>
      <c r="CC44" s="26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6">
        <v>0</v>
      </c>
      <c r="CL44" s="26">
        <v>0</v>
      </c>
      <c r="CM44" s="21">
        <v>0</v>
      </c>
      <c r="CN44" s="26">
        <v>3101.3</v>
      </c>
      <c r="CO44" s="26">
        <v>3101.3</v>
      </c>
      <c r="CP44" s="21">
        <v>3732.636</v>
      </c>
      <c r="CQ44" s="21">
        <v>1400</v>
      </c>
      <c r="CR44" s="21">
        <v>1400</v>
      </c>
      <c r="CS44" s="21">
        <v>1315.4760000000001</v>
      </c>
      <c r="CT44" s="26">
        <v>0</v>
      </c>
      <c r="CU44" s="26">
        <v>0</v>
      </c>
      <c r="CV44" s="21">
        <v>0</v>
      </c>
      <c r="CW44" s="21">
        <v>0</v>
      </c>
      <c r="CX44" s="21">
        <v>0</v>
      </c>
      <c r="CY44" s="21">
        <v>50</v>
      </c>
      <c r="CZ44" s="21">
        <v>0</v>
      </c>
      <c r="DA44" s="21">
        <v>0</v>
      </c>
      <c r="DB44" s="21">
        <v>0</v>
      </c>
      <c r="DC44" s="21">
        <v>200</v>
      </c>
      <c r="DD44" s="21">
        <v>200</v>
      </c>
      <c r="DE44" s="21">
        <v>0</v>
      </c>
      <c r="DF44" s="21">
        <v>0</v>
      </c>
      <c r="DG44" s="25">
        <f t="shared" si="20"/>
        <v>40106</v>
      </c>
      <c r="DH44" s="25">
        <f t="shared" si="21"/>
        <v>40106</v>
      </c>
      <c r="DI44" s="25">
        <f t="shared" si="22"/>
        <v>43111.403799999993</v>
      </c>
      <c r="DJ44" s="21">
        <v>0</v>
      </c>
      <c r="DK44" s="21">
        <v>0</v>
      </c>
      <c r="DL44" s="21">
        <v>0</v>
      </c>
      <c r="DM44" s="21">
        <v>25383</v>
      </c>
      <c r="DN44" s="21">
        <v>25383</v>
      </c>
      <c r="DO44" s="21">
        <v>20100.162</v>
      </c>
      <c r="DP44" s="21">
        <v>0</v>
      </c>
      <c r="DQ44" s="21">
        <v>0</v>
      </c>
      <c r="DR44" s="21">
        <v>0</v>
      </c>
      <c r="DS44" s="21">
        <v>0</v>
      </c>
      <c r="DT44" s="21">
        <v>0</v>
      </c>
      <c r="DU44" s="21">
        <v>0</v>
      </c>
      <c r="DV44" s="21">
        <v>0</v>
      </c>
      <c r="DW44" s="21">
        <v>0</v>
      </c>
      <c r="DX44" s="21">
        <v>0</v>
      </c>
      <c r="DY44" s="21">
        <v>0</v>
      </c>
      <c r="DZ44" s="21">
        <v>0</v>
      </c>
      <c r="EA44" s="21">
        <v>0</v>
      </c>
      <c r="EB44" s="21">
        <v>0</v>
      </c>
      <c r="EC44" s="25">
        <f t="shared" si="32"/>
        <v>25383</v>
      </c>
      <c r="ED44" s="25">
        <f t="shared" si="32"/>
        <v>25383</v>
      </c>
      <c r="EE44" s="25">
        <f t="shared" si="24"/>
        <v>20100.162</v>
      </c>
      <c r="EG44" s="30"/>
      <c r="EI44" s="30"/>
      <c r="EJ44" s="30"/>
      <c r="EL44" s="30"/>
    </row>
    <row r="45" spans="1:142" s="32" customFormat="1" ht="20.25" customHeight="1">
      <c r="A45" s="19">
        <v>36</v>
      </c>
      <c r="B45" s="20" t="s">
        <v>82</v>
      </c>
      <c r="C45" s="21">
        <v>43341.829299999998</v>
      </c>
      <c r="D45" s="26">
        <v>7138.6886000000004</v>
      </c>
      <c r="E45" s="23">
        <f t="shared" si="0"/>
        <v>383561.78210000001</v>
      </c>
      <c r="F45" s="24">
        <f t="shared" si="1"/>
        <v>383561.78210000001</v>
      </c>
      <c r="G45" s="25">
        <f t="shared" si="2"/>
        <v>297894.59669999994</v>
      </c>
      <c r="H45" s="25">
        <f>G45/F45*100</f>
        <v>77.665349000369005</v>
      </c>
      <c r="I45" s="25">
        <f>G45/E45*100</f>
        <v>77.665349000369005</v>
      </c>
      <c r="J45" s="25">
        <f t="shared" si="3"/>
        <v>127008.31140000001</v>
      </c>
      <c r="K45" s="25">
        <f t="shared" si="4"/>
        <v>127008.31140000001</v>
      </c>
      <c r="L45" s="25">
        <f t="shared" si="5"/>
        <v>131481.40270000001</v>
      </c>
      <c r="M45" s="25">
        <f>L45/K45*100</f>
        <v>103.52188864704488</v>
      </c>
      <c r="N45" s="25">
        <f>L45/J45*100</f>
        <v>103.52188864704488</v>
      </c>
      <c r="O45" s="25">
        <f t="shared" si="6"/>
        <v>56903.6</v>
      </c>
      <c r="P45" s="25">
        <f t="shared" si="7"/>
        <v>56903.6</v>
      </c>
      <c r="Q45" s="25">
        <f t="shared" si="8"/>
        <v>41099.243999999999</v>
      </c>
      <c r="R45" s="25">
        <f t="shared" si="9"/>
        <v>72.226087628902206</v>
      </c>
      <c r="S45" s="21">
        <f t="shared" si="10"/>
        <v>72.226087628902206</v>
      </c>
      <c r="T45" s="26">
        <v>14495.5</v>
      </c>
      <c r="U45" s="25">
        <v>14495.5</v>
      </c>
      <c r="V45" s="25">
        <v>10561.362999999999</v>
      </c>
      <c r="W45" s="25">
        <f t="shared" si="25"/>
        <v>72.859597806215717</v>
      </c>
      <c r="X45" s="21">
        <f t="shared" si="26"/>
        <v>72.859597806215717</v>
      </c>
      <c r="Y45" s="26">
        <v>15573.4</v>
      </c>
      <c r="Z45" s="26">
        <v>15573.4</v>
      </c>
      <c r="AA45" s="25">
        <v>35771.606699999997</v>
      </c>
      <c r="AB45" s="25">
        <f t="shared" si="11"/>
        <v>229.69683370362284</v>
      </c>
      <c r="AC45" s="21">
        <f t="shared" si="12"/>
        <v>229.69683370362284</v>
      </c>
      <c r="AD45" s="26">
        <v>42408.1</v>
      </c>
      <c r="AE45" s="26">
        <v>42408.1</v>
      </c>
      <c r="AF45" s="25">
        <v>30537.881000000001</v>
      </c>
      <c r="AG45" s="25">
        <f t="shared" si="27"/>
        <v>72.009547704330075</v>
      </c>
      <c r="AH45" s="21">
        <f t="shared" si="28"/>
        <v>72.009547704330075</v>
      </c>
      <c r="AI45" s="26">
        <v>3000</v>
      </c>
      <c r="AJ45" s="26">
        <v>3000</v>
      </c>
      <c r="AK45" s="25">
        <v>4931.07</v>
      </c>
      <c r="AL45" s="25">
        <f t="shared" si="13"/>
        <v>164.369</v>
      </c>
      <c r="AM45" s="21">
        <f t="shared" si="14"/>
        <v>164.369</v>
      </c>
      <c r="AN45" s="27">
        <v>0</v>
      </c>
      <c r="AO45" s="27">
        <v>0</v>
      </c>
      <c r="AP45" s="25">
        <v>0</v>
      </c>
      <c r="AQ45" s="25" t="e">
        <f t="shared" si="15"/>
        <v>#DIV/0!</v>
      </c>
      <c r="AR45" s="21" t="e">
        <f t="shared" si="16"/>
        <v>#DIV/0!</v>
      </c>
      <c r="AS45" s="27">
        <v>0</v>
      </c>
      <c r="AT45" s="27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123842.7</v>
      </c>
      <c r="AZ45" s="21">
        <v>123842.7</v>
      </c>
      <c r="BA45" s="21">
        <v>123842.7</v>
      </c>
      <c r="BB45" s="28">
        <v>0</v>
      </c>
      <c r="BC45" s="28">
        <v>0</v>
      </c>
      <c r="BD45" s="28">
        <v>0</v>
      </c>
      <c r="BE45" s="29">
        <v>1600</v>
      </c>
      <c r="BF45" s="29">
        <v>1600</v>
      </c>
      <c r="BG45" s="21">
        <v>654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5">
        <f t="shared" si="30"/>
        <v>15000</v>
      </c>
      <c r="BO45" s="25">
        <f t="shared" si="30"/>
        <v>15000</v>
      </c>
      <c r="BP45" s="25">
        <f t="shared" si="31"/>
        <v>15568.803</v>
      </c>
      <c r="BQ45" s="25">
        <f t="shared" si="18"/>
        <v>103.79202000000001</v>
      </c>
      <c r="BR45" s="21">
        <f t="shared" si="19"/>
        <v>103.79202000000001</v>
      </c>
      <c r="BS45" s="26">
        <v>14000</v>
      </c>
      <c r="BT45" s="26">
        <v>14000</v>
      </c>
      <c r="BU45" s="25">
        <v>14703.532999999999</v>
      </c>
      <c r="BV45" s="21">
        <v>0</v>
      </c>
      <c r="BW45" s="21">
        <v>0</v>
      </c>
      <c r="BX45" s="25">
        <v>0</v>
      </c>
      <c r="BY45" s="21">
        <v>0</v>
      </c>
      <c r="BZ45" s="21">
        <v>0</v>
      </c>
      <c r="CA45" s="21">
        <v>0</v>
      </c>
      <c r="CB45" s="26">
        <v>1000</v>
      </c>
      <c r="CC45" s="26">
        <v>1000</v>
      </c>
      <c r="CD45" s="21">
        <v>865.27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6">
        <v>0</v>
      </c>
      <c r="CL45" s="26">
        <v>0</v>
      </c>
      <c r="CM45" s="21">
        <v>0</v>
      </c>
      <c r="CN45" s="26">
        <v>30961.311399999999</v>
      </c>
      <c r="CO45" s="26">
        <v>30961.311399999999</v>
      </c>
      <c r="CP45" s="21">
        <v>27994.433000000001</v>
      </c>
      <c r="CQ45" s="21">
        <v>12000</v>
      </c>
      <c r="CR45" s="21">
        <v>12000</v>
      </c>
      <c r="CS45" s="21">
        <v>9806.4259999999995</v>
      </c>
      <c r="CT45" s="26">
        <v>0</v>
      </c>
      <c r="CU45" s="26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5570</v>
      </c>
      <c r="DD45" s="21">
        <v>5570</v>
      </c>
      <c r="DE45" s="21">
        <v>6116.2460000000001</v>
      </c>
      <c r="DF45" s="21">
        <v>0</v>
      </c>
      <c r="DG45" s="25">
        <f t="shared" si="20"/>
        <v>252451.01140000002</v>
      </c>
      <c r="DH45" s="25">
        <f t="shared" si="21"/>
        <v>252451.01140000002</v>
      </c>
      <c r="DI45" s="25">
        <f t="shared" si="22"/>
        <v>255978.10269999996</v>
      </c>
      <c r="DJ45" s="21">
        <v>0</v>
      </c>
      <c r="DK45" s="21">
        <v>0</v>
      </c>
      <c r="DL45" s="21">
        <v>0</v>
      </c>
      <c r="DM45" s="21">
        <v>131110.77069999999</v>
      </c>
      <c r="DN45" s="21">
        <v>131110.77069999999</v>
      </c>
      <c r="DO45" s="21">
        <v>41916.493999999999</v>
      </c>
      <c r="DP45" s="21">
        <v>0</v>
      </c>
      <c r="DQ45" s="21">
        <v>0</v>
      </c>
      <c r="DR45" s="21">
        <v>0</v>
      </c>
      <c r="DS45" s="21">
        <v>0</v>
      </c>
      <c r="DT45" s="21">
        <v>0</v>
      </c>
      <c r="DU45" s="21">
        <v>0</v>
      </c>
      <c r="DV45" s="21">
        <v>0</v>
      </c>
      <c r="DW45" s="21">
        <v>0</v>
      </c>
      <c r="DX45" s="21">
        <v>0</v>
      </c>
      <c r="DY45" s="21">
        <v>22000</v>
      </c>
      <c r="DZ45" s="21">
        <v>22000</v>
      </c>
      <c r="EA45" s="21">
        <v>22000</v>
      </c>
      <c r="EB45" s="21">
        <v>0</v>
      </c>
      <c r="EC45" s="25">
        <f t="shared" si="32"/>
        <v>153110.77069999999</v>
      </c>
      <c r="ED45" s="25">
        <f t="shared" si="32"/>
        <v>153110.77069999999</v>
      </c>
      <c r="EE45" s="25">
        <f t="shared" si="24"/>
        <v>63916.493999999999</v>
      </c>
      <c r="EG45" s="30"/>
      <c r="EI45" s="30"/>
      <c r="EJ45" s="30"/>
      <c r="EL45" s="30"/>
    </row>
    <row r="46" spans="1:142" s="32" customFormat="1" ht="20.25" customHeight="1">
      <c r="A46" s="19">
        <v>37</v>
      </c>
      <c r="B46" s="20" t="s">
        <v>83</v>
      </c>
      <c r="C46" s="21">
        <v>6086.7510000000002</v>
      </c>
      <c r="D46" s="26">
        <v>1889.04</v>
      </c>
      <c r="E46" s="23">
        <f t="shared" si="0"/>
        <v>97220.6</v>
      </c>
      <c r="F46" s="24">
        <f t="shared" si="1"/>
        <v>97220.6</v>
      </c>
      <c r="G46" s="25">
        <f t="shared" si="2"/>
        <v>95303.695599999992</v>
      </c>
      <c r="H46" s="25">
        <f>G46/F46*100</f>
        <v>98.028294003534214</v>
      </c>
      <c r="I46" s="25">
        <f>G46/E46*100</f>
        <v>98.028294003534214</v>
      </c>
      <c r="J46" s="25">
        <f t="shared" si="3"/>
        <v>25771.1</v>
      </c>
      <c r="K46" s="25">
        <f t="shared" si="4"/>
        <v>25771.1</v>
      </c>
      <c r="L46" s="25">
        <f t="shared" si="5"/>
        <v>24826.826000000001</v>
      </c>
      <c r="M46" s="25">
        <f>L46/K46*100</f>
        <v>96.335918916926332</v>
      </c>
      <c r="N46" s="25">
        <f>L46/J46*100</f>
        <v>96.335918916926332</v>
      </c>
      <c r="O46" s="25">
        <f t="shared" si="6"/>
        <v>10138</v>
      </c>
      <c r="P46" s="25">
        <f t="shared" si="7"/>
        <v>10138</v>
      </c>
      <c r="Q46" s="25">
        <f t="shared" si="8"/>
        <v>7460.6750000000002</v>
      </c>
      <c r="R46" s="25">
        <f t="shared" si="9"/>
        <v>73.59119155652003</v>
      </c>
      <c r="S46" s="21">
        <f t="shared" si="10"/>
        <v>73.59119155652003</v>
      </c>
      <c r="T46" s="26">
        <v>238</v>
      </c>
      <c r="U46" s="25">
        <v>238</v>
      </c>
      <c r="V46" s="25">
        <v>442.89</v>
      </c>
      <c r="W46" s="25">
        <f t="shared" si="25"/>
        <v>186.08823529411765</v>
      </c>
      <c r="X46" s="21">
        <f t="shared" si="26"/>
        <v>186.08823529411765</v>
      </c>
      <c r="Y46" s="26">
        <v>4160</v>
      </c>
      <c r="Z46" s="26">
        <v>4160</v>
      </c>
      <c r="AA46" s="25">
        <v>8006.628999999999</v>
      </c>
      <c r="AB46" s="25">
        <f t="shared" si="11"/>
        <v>192.46704326923074</v>
      </c>
      <c r="AC46" s="21">
        <f t="shared" si="12"/>
        <v>192.46704326923074</v>
      </c>
      <c r="AD46" s="26">
        <v>9900</v>
      </c>
      <c r="AE46" s="26">
        <v>9900</v>
      </c>
      <c r="AF46" s="25">
        <v>7017.7849999999999</v>
      </c>
      <c r="AG46" s="25">
        <f t="shared" si="27"/>
        <v>70.88671717171718</v>
      </c>
      <c r="AH46" s="21">
        <f t="shared" si="28"/>
        <v>70.88671717171718</v>
      </c>
      <c r="AI46" s="26">
        <v>910</v>
      </c>
      <c r="AJ46" s="26">
        <v>910</v>
      </c>
      <c r="AK46" s="25">
        <v>913.5</v>
      </c>
      <c r="AL46" s="25">
        <f t="shared" si="13"/>
        <v>100.38461538461539</v>
      </c>
      <c r="AM46" s="21">
        <f t="shared" si="14"/>
        <v>100.38461538461539</v>
      </c>
      <c r="AN46" s="27">
        <v>0</v>
      </c>
      <c r="AO46" s="27">
        <v>0</v>
      </c>
      <c r="AP46" s="25">
        <v>0</v>
      </c>
      <c r="AQ46" s="25" t="e">
        <f t="shared" si="15"/>
        <v>#DIV/0!</v>
      </c>
      <c r="AR46" s="21" t="e">
        <f t="shared" si="16"/>
        <v>#DIV/0!</v>
      </c>
      <c r="AS46" s="27">
        <v>0</v>
      </c>
      <c r="AT46" s="27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40261.9</v>
      </c>
      <c r="AZ46" s="21">
        <v>40261.9</v>
      </c>
      <c r="BA46" s="21">
        <v>40261.9</v>
      </c>
      <c r="BB46" s="28">
        <v>0</v>
      </c>
      <c r="BC46" s="28">
        <v>0</v>
      </c>
      <c r="BD46" s="28">
        <v>0</v>
      </c>
      <c r="BE46" s="29">
        <v>0</v>
      </c>
      <c r="BF46" s="29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5">
        <f t="shared" si="30"/>
        <v>2203</v>
      </c>
      <c r="BO46" s="25">
        <f t="shared" si="30"/>
        <v>2203</v>
      </c>
      <c r="BP46" s="25">
        <f t="shared" si="31"/>
        <v>2295.1030000000001</v>
      </c>
      <c r="BQ46" s="25">
        <f t="shared" si="18"/>
        <v>104.1807989105765</v>
      </c>
      <c r="BR46" s="21">
        <f t="shared" si="19"/>
        <v>104.1807989105765</v>
      </c>
      <c r="BS46" s="26">
        <v>1123</v>
      </c>
      <c r="BT46" s="26">
        <v>1123</v>
      </c>
      <c r="BU46" s="25">
        <v>1165.1030000000001</v>
      </c>
      <c r="BV46" s="21">
        <v>0</v>
      </c>
      <c r="BW46" s="21">
        <v>0</v>
      </c>
      <c r="BX46" s="25">
        <v>0</v>
      </c>
      <c r="BY46" s="21">
        <v>0</v>
      </c>
      <c r="BZ46" s="21">
        <v>0</v>
      </c>
      <c r="CA46" s="21">
        <v>0</v>
      </c>
      <c r="CB46" s="26">
        <v>1080</v>
      </c>
      <c r="CC46" s="26">
        <v>1080</v>
      </c>
      <c r="CD46" s="21">
        <v>1130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6">
        <v>0</v>
      </c>
      <c r="CL46" s="26">
        <v>0</v>
      </c>
      <c r="CM46" s="21">
        <v>0</v>
      </c>
      <c r="CN46" s="26">
        <v>6960</v>
      </c>
      <c r="CO46" s="26">
        <v>6960</v>
      </c>
      <c r="CP46" s="21">
        <v>5688.95</v>
      </c>
      <c r="CQ46" s="21">
        <v>2800</v>
      </c>
      <c r="CR46" s="21">
        <v>2800</v>
      </c>
      <c r="CS46" s="21">
        <v>2584.5</v>
      </c>
      <c r="CT46" s="26">
        <v>1000</v>
      </c>
      <c r="CU46" s="26">
        <v>1000</v>
      </c>
      <c r="CV46" s="21">
        <v>166.96899999999999</v>
      </c>
      <c r="CW46" s="21">
        <v>300</v>
      </c>
      <c r="CX46" s="21">
        <v>300</v>
      </c>
      <c r="CY46" s="21">
        <v>200</v>
      </c>
      <c r="CZ46" s="21">
        <v>0</v>
      </c>
      <c r="DA46" s="21">
        <v>0</v>
      </c>
      <c r="DB46" s="21">
        <v>0</v>
      </c>
      <c r="DC46" s="21">
        <v>100.1</v>
      </c>
      <c r="DD46" s="21">
        <v>100.1</v>
      </c>
      <c r="DE46" s="21">
        <v>95</v>
      </c>
      <c r="DF46" s="21">
        <v>0</v>
      </c>
      <c r="DG46" s="25">
        <f t="shared" si="20"/>
        <v>66033</v>
      </c>
      <c r="DH46" s="25">
        <f t="shared" si="21"/>
        <v>66033</v>
      </c>
      <c r="DI46" s="25">
        <f t="shared" si="22"/>
        <v>65088.725999999995</v>
      </c>
      <c r="DJ46" s="21">
        <v>0</v>
      </c>
      <c r="DK46" s="21">
        <v>0</v>
      </c>
      <c r="DL46" s="21">
        <v>0</v>
      </c>
      <c r="DM46" s="21">
        <v>31187.599999999999</v>
      </c>
      <c r="DN46" s="21">
        <v>31187.599999999999</v>
      </c>
      <c r="DO46" s="21">
        <v>30214.9696</v>
      </c>
      <c r="DP46" s="21">
        <v>0</v>
      </c>
      <c r="DQ46" s="21">
        <v>0</v>
      </c>
      <c r="DR46" s="21">
        <v>0</v>
      </c>
      <c r="DS46" s="21">
        <v>0</v>
      </c>
      <c r="DT46" s="21">
        <v>0</v>
      </c>
      <c r="DU46" s="21">
        <v>0</v>
      </c>
      <c r="DV46" s="21">
        <v>0</v>
      </c>
      <c r="DW46" s="21">
        <v>0</v>
      </c>
      <c r="DX46" s="21">
        <v>0</v>
      </c>
      <c r="DY46" s="21">
        <v>0</v>
      </c>
      <c r="DZ46" s="21">
        <v>0</v>
      </c>
      <c r="EA46" s="21">
        <v>0</v>
      </c>
      <c r="EB46" s="21">
        <v>0</v>
      </c>
      <c r="EC46" s="25">
        <f t="shared" si="32"/>
        <v>31187.599999999999</v>
      </c>
      <c r="ED46" s="25">
        <f t="shared" si="32"/>
        <v>31187.599999999999</v>
      </c>
      <c r="EE46" s="25">
        <f t="shared" si="24"/>
        <v>30214.9696</v>
      </c>
      <c r="EG46" s="30"/>
      <c r="EI46" s="30"/>
      <c r="EJ46" s="30"/>
      <c r="EL46" s="30"/>
    </row>
    <row r="47" spans="1:142" s="32" customFormat="1" ht="20.25" customHeight="1">
      <c r="A47" s="19">
        <v>38</v>
      </c>
      <c r="B47" s="20" t="s">
        <v>84</v>
      </c>
      <c r="C47" s="21">
        <v>982.16129999999998</v>
      </c>
      <c r="D47" s="26">
        <v>21930.7071</v>
      </c>
      <c r="E47" s="23">
        <f t="shared" si="0"/>
        <v>389934.5</v>
      </c>
      <c r="F47" s="24">
        <f t="shared" si="1"/>
        <v>389934.5</v>
      </c>
      <c r="G47" s="25">
        <f t="shared" si="2"/>
        <v>399832.96260000003</v>
      </c>
      <c r="H47" s="25">
        <f>G47/F47*100</f>
        <v>102.53849367009076</v>
      </c>
      <c r="I47" s="25">
        <f>G47/E47*100</f>
        <v>102.53849367009076</v>
      </c>
      <c r="J47" s="25">
        <f t="shared" si="3"/>
        <v>120685.7</v>
      </c>
      <c r="K47" s="25">
        <f t="shared" si="4"/>
        <v>120685.7</v>
      </c>
      <c r="L47" s="25">
        <f t="shared" si="5"/>
        <v>130892.2626</v>
      </c>
      <c r="M47" s="25">
        <f>L47/K47*100</f>
        <v>108.45714330695353</v>
      </c>
      <c r="N47" s="25">
        <f>L47/J47*100</f>
        <v>108.45714330695353</v>
      </c>
      <c r="O47" s="25">
        <f t="shared" si="6"/>
        <v>57125.7</v>
      </c>
      <c r="P47" s="25">
        <f t="shared" si="7"/>
        <v>57125.7</v>
      </c>
      <c r="Q47" s="25">
        <f t="shared" si="8"/>
        <v>46073.097999999998</v>
      </c>
      <c r="R47" s="25">
        <f t="shared" si="9"/>
        <v>80.65213730422559</v>
      </c>
      <c r="S47" s="21">
        <f t="shared" si="10"/>
        <v>80.65213730422559</v>
      </c>
      <c r="T47" s="26">
        <v>12125.7</v>
      </c>
      <c r="U47" s="25">
        <v>12125.7</v>
      </c>
      <c r="V47" s="25">
        <v>4077.4279999999999</v>
      </c>
      <c r="W47" s="25">
        <f t="shared" si="25"/>
        <v>33.626330851002415</v>
      </c>
      <c r="X47" s="21">
        <f t="shared" si="26"/>
        <v>33.626330851002415</v>
      </c>
      <c r="Y47" s="26">
        <v>4000</v>
      </c>
      <c r="Z47" s="26">
        <v>4000</v>
      </c>
      <c r="AA47" s="25">
        <v>31766.590100000016</v>
      </c>
      <c r="AB47" s="25">
        <f t="shared" si="11"/>
        <v>794.16475250000042</v>
      </c>
      <c r="AC47" s="21">
        <f t="shared" si="12"/>
        <v>794.16475250000042</v>
      </c>
      <c r="AD47" s="26">
        <v>45000</v>
      </c>
      <c r="AE47" s="26">
        <v>45000</v>
      </c>
      <c r="AF47" s="25">
        <v>41995.67</v>
      </c>
      <c r="AG47" s="25">
        <f t="shared" si="27"/>
        <v>93.323711111111109</v>
      </c>
      <c r="AH47" s="21">
        <f t="shared" si="28"/>
        <v>93.323711111111109</v>
      </c>
      <c r="AI47" s="26">
        <v>3700</v>
      </c>
      <c r="AJ47" s="26">
        <v>3700</v>
      </c>
      <c r="AK47" s="25">
        <v>3636.2</v>
      </c>
      <c r="AL47" s="25">
        <f t="shared" si="13"/>
        <v>98.275675675675672</v>
      </c>
      <c r="AM47" s="21">
        <f t="shared" si="14"/>
        <v>98.275675675675672</v>
      </c>
      <c r="AN47" s="27">
        <v>4000</v>
      </c>
      <c r="AO47" s="27">
        <v>4000</v>
      </c>
      <c r="AP47" s="25">
        <v>4459.2</v>
      </c>
      <c r="AQ47" s="25">
        <f t="shared" si="15"/>
        <v>111.48</v>
      </c>
      <c r="AR47" s="21">
        <f t="shared" si="16"/>
        <v>111.48</v>
      </c>
      <c r="AS47" s="27">
        <v>0</v>
      </c>
      <c r="AT47" s="27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266761</v>
      </c>
      <c r="AZ47" s="21">
        <v>266761</v>
      </c>
      <c r="BA47" s="21">
        <v>266761</v>
      </c>
      <c r="BB47" s="28">
        <v>0</v>
      </c>
      <c r="BC47" s="28">
        <v>0</v>
      </c>
      <c r="BD47" s="28">
        <v>0</v>
      </c>
      <c r="BE47" s="29">
        <v>2487.8000000000002</v>
      </c>
      <c r="BF47" s="29">
        <v>2487.8000000000002</v>
      </c>
      <c r="BG47" s="21">
        <v>2179.6999999999998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5">
        <f t="shared" si="30"/>
        <v>2000</v>
      </c>
      <c r="BO47" s="25">
        <f t="shared" si="30"/>
        <v>2000</v>
      </c>
      <c r="BP47" s="25">
        <f t="shared" si="31"/>
        <v>2886.1824999999999</v>
      </c>
      <c r="BQ47" s="25">
        <f t="shared" si="18"/>
        <v>144.30912499999999</v>
      </c>
      <c r="BR47" s="21">
        <f t="shared" si="19"/>
        <v>144.30912499999999</v>
      </c>
      <c r="BS47" s="26">
        <v>2000</v>
      </c>
      <c r="BT47" s="26">
        <v>2000</v>
      </c>
      <c r="BU47" s="25">
        <v>2886.1824999999999</v>
      </c>
      <c r="BV47" s="21">
        <v>0</v>
      </c>
      <c r="BW47" s="21">
        <v>0</v>
      </c>
      <c r="BX47" s="25">
        <v>0</v>
      </c>
      <c r="BY47" s="21">
        <v>0</v>
      </c>
      <c r="BZ47" s="21">
        <v>0</v>
      </c>
      <c r="CA47" s="21">
        <v>0</v>
      </c>
      <c r="CB47" s="26">
        <v>0</v>
      </c>
      <c r="CC47" s="26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6">
        <v>0</v>
      </c>
      <c r="CL47" s="26">
        <v>0</v>
      </c>
      <c r="CM47" s="21">
        <v>0</v>
      </c>
      <c r="CN47" s="26">
        <v>49760</v>
      </c>
      <c r="CO47" s="26">
        <v>49760</v>
      </c>
      <c r="CP47" s="21">
        <v>41348.826000000001</v>
      </c>
      <c r="CQ47" s="21">
        <v>22560</v>
      </c>
      <c r="CR47" s="21">
        <v>22560</v>
      </c>
      <c r="CS47" s="21">
        <v>21784.300999999999</v>
      </c>
      <c r="CT47" s="26">
        <v>0</v>
      </c>
      <c r="CU47" s="26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21">
        <v>100</v>
      </c>
      <c r="DD47" s="21">
        <v>100</v>
      </c>
      <c r="DE47" s="21">
        <v>722.16600000000005</v>
      </c>
      <c r="DF47" s="21">
        <v>0</v>
      </c>
      <c r="DG47" s="25">
        <f t="shared" si="20"/>
        <v>389934.5</v>
      </c>
      <c r="DH47" s="25">
        <f t="shared" si="21"/>
        <v>389934.5</v>
      </c>
      <c r="DI47" s="25">
        <f t="shared" si="22"/>
        <v>399832.96260000003</v>
      </c>
      <c r="DJ47" s="21">
        <v>0</v>
      </c>
      <c r="DK47" s="21">
        <v>0</v>
      </c>
      <c r="DL47" s="21">
        <v>0</v>
      </c>
      <c r="DM47" s="21">
        <v>0</v>
      </c>
      <c r="DN47" s="21">
        <v>0</v>
      </c>
      <c r="DO47" s="21">
        <v>0</v>
      </c>
      <c r="DP47" s="21">
        <v>0</v>
      </c>
      <c r="DQ47" s="21">
        <v>0</v>
      </c>
      <c r="DR47" s="21">
        <v>0</v>
      </c>
      <c r="DS47" s="21">
        <v>0</v>
      </c>
      <c r="DT47" s="21">
        <v>0</v>
      </c>
      <c r="DU47" s="21">
        <v>0</v>
      </c>
      <c r="DV47" s="21">
        <v>0</v>
      </c>
      <c r="DW47" s="21">
        <v>0</v>
      </c>
      <c r="DX47" s="21">
        <v>0</v>
      </c>
      <c r="DY47" s="21">
        <v>7000</v>
      </c>
      <c r="DZ47" s="21">
        <v>7000</v>
      </c>
      <c r="EA47" s="21">
        <v>7000</v>
      </c>
      <c r="EB47" s="21">
        <v>0</v>
      </c>
      <c r="EC47" s="25">
        <f t="shared" si="32"/>
        <v>7000</v>
      </c>
      <c r="ED47" s="25">
        <f t="shared" si="32"/>
        <v>7000</v>
      </c>
      <c r="EE47" s="25">
        <f t="shared" si="24"/>
        <v>7000</v>
      </c>
      <c r="EG47" s="30"/>
      <c r="EI47" s="30"/>
      <c r="EJ47" s="30"/>
      <c r="EL47" s="30"/>
    </row>
    <row r="48" spans="1:142" s="32" customFormat="1" ht="20.25" customHeight="1">
      <c r="A48" s="19">
        <v>39</v>
      </c>
      <c r="B48" s="20" t="s">
        <v>85</v>
      </c>
      <c r="C48" s="21">
        <v>216470.73329999999</v>
      </c>
      <c r="D48" s="26">
        <v>17731.865600000001</v>
      </c>
      <c r="E48" s="23">
        <f t="shared" si="0"/>
        <v>221619.39999999997</v>
      </c>
      <c r="F48" s="24">
        <f t="shared" si="1"/>
        <v>221619.39999999997</v>
      </c>
      <c r="G48" s="25">
        <f t="shared" si="2"/>
        <v>193752.38219999999</v>
      </c>
      <c r="H48" s="25">
        <f>G48/F48*100</f>
        <v>87.425731772579482</v>
      </c>
      <c r="I48" s="25">
        <f>G48/E48*100</f>
        <v>87.425731772579482</v>
      </c>
      <c r="J48" s="25">
        <f t="shared" si="3"/>
        <v>61382.999999999985</v>
      </c>
      <c r="K48" s="25">
        <f t="shared" si="4"/>
        <v>61382.999999999985</v>
      </c>
      <c r="L48" s="25">
        <f t="shared" si="5"/>
        <v>79169.482199999999</v>
      </c>
      <c r="M48" s="25">
        <f>L48/K48*100</f>
        <v>128.97623478813355</v>
      </c>
      <c r="N48" s="25">
        <f>L48/J48*100</f>
        <v>128.97623478813355</v>
      </c>
      <c r="O48" s="25">
        <f t="shared" si="6"/>
        <v>28427.8</v>
      </c>
      <c r="P48" s="25">
        <f t="shared" si="7"/>
        <v>28427.8</v>
      </c>
      <c r="Q48" s="25">
        <f t="shared" si="8"/>
        <v>30453.196</v>
      </c>
      <c r="R48" s="25">
        <f t="shared" si="9"/>
        <v>107.12470187633232</v>
      </c>
      <c r="S48" s="21">
        <f t="shared" si="10"/>
        <v>107.12470187633232</v>
      </c>
      <c r="T48" s="26">
        <v>7000</v>
      </c>
      <c r="U48" s="25">
        <v>7000</v>
      </c>
      <c r="V48" s="25">
        <v>4152.5829999999996</v>
      </c>
      <c r="W48" s="25">
        <f t="shared" si="25"/>
        <v>59.32261428571428</v>
      </c>
      <c r="X48" s="21">
        <f t="shared" si="26"/>
        <v>59.32261428571428</v>
      </c>
      <c r="Y48" s="26">
        <v>16359.199999999983</v>
      </c>
      <c r="Z48" s="26">
        <v>16359.199999999983</v>
      </c>
      <c r="AA48" s="25">
        <v>34460.6152</v>
      </c>
      <c r="AB48" s="25">
        <f t="shared" si="11"/>
        <v>210.64975793437353</v>
      </c>
      <c r="AC48" s="21">
        <f t="shared" si="12"/>
        <v>210.64975793437353</v>
      </c>
      <c r="AD48" s="26">
        <v>21427.8</v>
      </c>
      <c r="AE48" s="26">
        <v>21427.8</v>
      </c>
      <c r="AF48" s="25">
        <v>26300.613000000001</v>
      </c>
      <c r="AG48" s="25">
        <f t="shared" si="27"/>
        <v>122.74061266205585</v>
      </c>
      <c r="AH48" s="21">
        <f t="shared" si="28"/>
        <v>122.74061266205585</v>
      </c>
      <c r="AI48" s="26">
        <v>3710</v>
      </c>
      <c r="AJ48" s="26">
        <v>3710</v>
      </c>
      <c r="AK48" s="25">
        <v>5467.3</v>
      </c>
      <c r="AL48" s="25">
        <f t="shared" si="13"/>
        <v>147.36657681940702</v>
      </c>
      <c r="AM48" s="21">
        <f t="shared" si="14"/>
        <v>147.36657681940702</v>
      </c>
      <c r="AN48" s="27">
        <v>0</v>
      </c>
      <c r="AO48" s="27">
        <v>0</v>
      </c>
      <c r="AP48" s="25">
        <v>0</v>
      </c>
      <c r="AQ48" s="25" t="e">
        <f t="shared" si="15"/>
        <v>#DIV/0!</v>
      </c>
      <c r="AR48" s="21" t="e">
        <f t="shared" si="16"/>
        <v>#DIV/0!</v>
      </c>
      <c r="AS48" s="27">
        <v>0</v>
      </c>
      <c r="AT48" s="27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114582.9</v>
      </c>
      <c r="AZ48" s="21">
        <v>114582.9</v>
      </c>
      <c r="BA48" s="21">
        <v>114582.9</v>
      </c>
      <c r="BB48" s="28">
        <v>0</v>
      </c>
      <c r="BC48" s="28">
        <v>0</v>
      </c>
      <c r="BD48" s="28">
        <v>0</v>
      </c>
      <c r="BE48" s="29">
        <v>0</v>
      </c>
      <c r="BF48" s="29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5">
        <f t="shared" si="30"/>
        <v>1996.6</v>
      </c>
      <c r="BO48" s="25">
        <f t="shared" si="30"/>
        <v>1996.6</v>
      </c>
      <c r="BP48" s="25">
        <f t="shared" si="31"/>
        <v>1333.0909999999999</v>
      </c>
      <c r="BQ48" s="25">
        <f t="shared" si="18"/>
        <v>66.768055694680953</v>
      </c>
      <c r="BR48" s="21">
        <f t="shared" si="19"/>
        <v>66.768055694680953</v>
      </c>
      <c r="BS48" s="26">
        <v>1996.6</v>
      </c>
      <c r="BT48" s="26">
        <v>1996.6</v>
      </c>
      <c r="BU48" s="25">
        <v>1333.0909999999999</v>
      </c>
      <c r="BV48" s="21">
        <v>0</v>
      </c>
      <c r="BW48" s="21">
        <v>0</v>
      </c>
      <c r="BX48" s="25">
        <v>0</v>
      </c>
      <c r="BY48" s="21">
        <v>0</v>
      </c>
      <c r="BZ48" s="21">
        <v>0</v>
      </c>
      <c r="CA48" s="21">
        <v>0</v>
      </c>
      <c r="CB48" s="26">
        <v>0</v>
      </c>
      <c r="CC48" s="26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6">
        <v>0</v>
      </c>
      <c r="CL48" s="26">
        <v>0</v>
      </c>
      <c r="CM48" s="21">
        <v>0</v>
      </c>
      <c r="CN48" s="26">
        <v>10279.4</v>
      </c>
      <c r="CO48" s="26">
        <v>10279.4</v>
      </c>
      <c r="CP48" s="21">
        <v>6141.28</v>
      </c>
      <c r="CQ48" s="21">
        <v>4129.3999999999996</v>
      </c>
      <c r="CR48" s="21">
        <v>4129.3999999999996</v>
      </c>
      <c r="CS48" s="21">
        <v>1037.6300000000001</v>
      </c>
      <c r="CT48" s="26">
        <v>0</v>
      </c>
      <c r="CU48" s="26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21">
        <v>610</v>
      </c>
      <c r="DD48" s="21">
        <v>610</v>
      </c>
      <c r="DE48" s="21">
        <v>1314</v>
      </c>
      <c r="DF48" s="21">
        <v>0</v>
      </c>
      <c r="DG48" s="25">
        <f t="shared" si="20"/>
        <v>175965.89999999997</v>
      </c>
      <c r="DH48" s="25">
        <f t="shared" si="21"/>
        <v>175965.89999999997</v>
      </c>
      <c r="DI48" s="25">
        <f t="shared" si="22"/>
        <v>193752.38219999999</v>
      </c>
      <c r="DJ48" s="21">
        <v>0</v>
      </c>
      <c r="DK48" s="21">
        <v>0</v>
      </c>
      <c r="DL48" s="21">
        <v>0</v>
      </c>
      <c r="DM48" s="21">
        <v>45653.5</v>
      </c>
      <c r="DN48" s="21">
        <v>45653.5</v>
      </c>
      <c r="DO48" s="21">
        <v>0</v>
      </c>
      <c r="DP48" s="21">
        <v>0</v>
      </c>
      <c r="DQ48" s="21">
        <v>0</v>
      </c>
      <c r="DR48" s="21">
        <v>0</v>
      </c>
      <c r="DS48" s="21">
        <v>0</v>
      </c>
      <c r="DT48" s="21">
        <v>0</v>
      </c>
      <c r="DU48" s="21">
        <v>0</v>
      </c>
      <c r="DV48" s="21">
        <v>0</v>
      </c>
      <c r="DW48" s="21">
        <v>0</v>
      </c>
      <c r="DX48" s="21">
        <v>0</v>
      </c>
      <c r="DY48" s="21">
        <v>0</v>
      </c>
      <c r="DZ48" s="21">
        <v>0</v>
      </c>
      <c r="EA48" s="21">
        <v>0</v>
      </c>
      <c r="EB48" s="21">
        <v>0</v>
      </c>
      <c r="EC48" s="25">
        <f t="shared" si="32"/>
        <v>45653.5</v>
      </c>
      <c r="ED48" s="25">
        <f t="shared" si="32"/>
        <v>45653.5</v>
      </c>
      <c r="EE48" s="25">
        <f t="shared" si="24"/>
        <v>0</v>
      </c>
      <c r="EG48" s="30"/>
      <c r="EI48" s="30"/>
      <c r="EJ48" s="30"/>
      <c r="EL48" s="30"/>
    </row>
    <row r="49" spans="1:142" s="32" customFormat="1" ht="20.25" customHeight="1">
      <c r="A49" s="19">
        <v>40</v>
      </c>
      <c r="B49" s="20" t="s">
        <v>86</v>
      </c>
      <c r="C49" s="21">
        <v>71355.129100000006</v>
      </c>
      <c r="D49" s="26">
        <v>6188.7363999999998</v>
      </c>
      <c r="E49" s="23">
        <f t="shared" si="0"/>
        <v>250796.99200000003</v>
      </c>
      <c r="F49" s="24">
        <f t="shared" si="1"/>
        <v>250796.99200000003</v>
      </c>
      <c r="G49" s="25">
        <f t="shared" si="2"/>
        <v>191932.82190000001</v>
      </c>
      <c r="H49" s="25">
        <f>G49/F49*100</f>
        <v>76.529156258780006</v>
      </c>
      <c r="I49" s="25">
        <f>G49/E49*100</f>
        <v>76.529156258780006</v>
      </c>
      <c r="J49" s="25">
        <f t="shared" si="3"/>
        <v>77570.000000000029</v>
      </c>
      <c r="K49" s="25">
        <f t="shared" si="4"/>
        <v>77570.000000000029</v>
      </c>
      <c r="L49" s="25">
        <f t="shared" si="5"/>
        <v>72082.469899999996</v>
      </c>
      <c r="M49" s="25">
        <f>L49/K49*100</f>
        <v>92.925705685187538</v>
      </c>
      <c r="N49" s="25">
        <f>L49/J49*100</f>
        <v>92.925705685187538</v>
      </c>
      <c r="O49" s="25">
        <f t="shared" si="6"/>
        <v>23500</v>
      </c>
      <c r="P49" s="25">
        <f t="shared" si="7"/>
        <v>23500</v>
      </c>
      <c r="Q49" s="25">
        <f t="shared" si="8"/>
        <v>19358.571</v>
      </c>
      <c r="R49" s="25">
        <f t="shared" si="9"/>
        <v>82.376897872340422</v>
      </c>
      <c r="S49" s="21">
        <f t="shared" si="10"/>
        <v>82.376897872340422</v>
      </c>
      <c r="T49" s="26">
        <v>1500</v>
      </c>
      <c r="U49" s="25">
        <v>1500</v>
      </c>
      <c r="V49" s="25">
        <v>2200.3910000000001</v>
      </c>
      <c r="W49" s="25">
        <f t="shared" si="25"/>
        <v>146.69273333333334</v>
      </c>
      <c r="X49" s="21">
        <f t="shared" si="26"/>
        <v>146.69273333333334</v>
      </c>
      <c r="Y49" s="26">
        <v>14500.000000000029</v>
      </c>
      <c r="Z49" s="26">
        <v>14500.000000000029</v>
      </c>
      <c r="AA49" s="25">
        <v>17223.321999999993</v>
      </c>
      <c r="AB49" s="25">
        <f t="shared" si="11"/>
        <v>118.78153103448248</v>
      </c>
      <c r="AC49" s="21">
        <f t="shared" si="12"/>
        <v>118.78153103448248</v>
      </c>
      <c r="AD49" s="26">
        <v>22000</v>
      </c>
      <c r="AE49" s="26">
        <v>22000</v>
      </c>
      <c r="AF49" s="25">
        <v>17158.18</v>
      </c>
      <c r="AG49" s="25">
        <f t="shared" si="27"/>
        <v>77.991727272727275</v>
      </c>
      <c r="AH49" s="21">
        <f t="shared" si="28"/>
        <v>77.991727272727275</v>
      </c>
      <c r="AI49" s="26">
        <v>2770</v>
      </c>
      <c r="AJ49" s="26">
        <v>2770</v>
      </c>
      <c r="AK49" s="25">
        <v>2637.5</v>
      </c>
      <c r="AL49" s="25">
        <f t="shared" si="13"/>
        <v>95.216606498194949</v>
      </c>
      <c r="AM49" s="21">
        <f t="shared" si="14"/>
        <v>95.216606498194949</v>
      </c>
      <c r="AN49" s="27">
        <v>0</v>
      </c>
      <c r="AO49" s="27">
        <v>0</v>
      </c>
      <c r="AP49" s="25">
        <v>0</v>
      </c>
      <c r="AQ49" s="25" t="e">
        <f t="shared" si="15"/>
        <v>#DIV/0!</v>
      </c>
      <c r="AR49" s="21" t="e">
        <f t="shared" si="16"/>
        <v>#DIV/0!</v>
      </c>
      <c r="AS49" s="27">
        <v>0</v>
      </c>
      <c r="AT49" s="27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102834.4</v>
      </c>
      <c r="AZ49" s="21">
        <v>102834.4</v>
      </c>
      <c r="BA49" s="21">
        <v>102834.4</v>
      </c>
      <c r="BB49" s="28">
        <v>0</v>
      </c>
      <c r="BC49" s="28">
        <v>0</v>
      </c>
      <c r="BD49" s="28">
        <v>0</v>
      </c>
      <c r="BE49" s="29">
        <v>4795.3</v>
      </c>
      <c r="BF49" s="29">
        <v>4795.3</v>
      </c>
      <c r="BG49" s="21">
        <v>2398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5">
        <f t="shared" si="30"/>
        <v>3500</v>
      </c>
      <c r="BO49" s="25">
        <f t="shared" si="30"/>
        <v>3500</v>
      </c>
      <c r="BP49" s="25">
        <f t="shared" si="31"/>
        <v>2596.2788999999998</v>
      </c>
      <c r="BQ49" s="25">
        <f t="shared" si="18"/>
        <v>74.179397142857141</v>
      </c>
      <c r="BR49" s="21">
        <f t="shared" si="19"/>
        <v>74.179397142857141</v>
      </c>
      <c r="BS49" s="26">
        <v>3500</v>
      </c>
      <c r="BT49" s="26">
        <v>3500</v>
      </c>
      <c r="BU49" s="25">
        <v>2596.2788999999998</v>
      </c>
      <c r="BV49" s="21">
        <v>0</v>
      </c>
      <c r="BW49" s="21">
        <v>0</v>
      </c>
      <c r="BX49" s="25">
        <v>0</v>
      </c>
      <c r="BY49" s="21">
        <v>0</v>
      </c>
      <c r="BZ49" s="21">
        <v>0</v>
      </c>
      <c r="CA49" s="21">
        <v>0</v>
      </c>
      <c r="CB49" s="26">
        <v>0</v>
      </c>
      <c r="CC49" s="26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6">
        <v>0</v>
      </c>
      <c r="CL49" s="26">
        <v>0</v>
      </c>
      <c r="CM49" s="21">
        <v>0</v>
      </c>
      <c r="CN49" s="26">
        <v>16100</v>
      </c>
      <c r="CO49" s="26">
        <v>16100</v>
      </c>
      <c r="CP49" s="21">
        <v>11728.608</v>
      </c>
      <c r="CQ49" s="21">
        <v>2500</v>
      </c>
      <c r="CR49" s="21">
        <v>2500</v>
      </c>
      <c r="CS49" s="21">
        <v>1529.05</v>
      </c>
      <c r="CT49" s="26">
        <v>17000</v>
      </c>
      <c r="CU49" s="26">
        <v>17000</v>
      </c>
      <c r="CV49" s="21">
        <v>18333.189999999999</v>
      </c>
      <c r="CW49" s="21">
        <v>0</v>
      </c>
      <c r="CX49" s="21">
        <v>0</v>
      </c>
      <c r="CY49" s="21">
        <v>0</v>
      </c>
      <c r="CZ49" s="21">
        <v>200</v>
      </c>
      <c r="DA49" s="21">
        <v>200</v>
      </c>
      <c r="DB49" s="21">
        <v>0</v>
      </c>
      <c r="DC49" s="21">
        <v>200</v>
      </c>
      <c r="DD49" s="21">
        <v>200</v>
      </c>
      <c r="DE49" s="21">
        <v>205</v>
      </c>
      <c r="DF49" s="21">
        <v>0</v>
      </c>
      <c r="DG49" s="25">
        <f t="shared" si="20"/>
        <v>185399.7</v>
      </c>
      <c r="DH49" s="25">
        <f t="shared" si="21"/>
        <v>185399.7</v>
      </c>
      <c r="DI49" s="25">
        <f t="shared" si="22"/>
        <v>177314.86990000002</v>
      </c>
      <c r="DJ49" s="21">
        <v>0</v>
      </c>
      <c r="DK49" s="21">
        <v>0</v>
      </c>
      <c r="DL49" s="21">
        <v>0</v>
      </c>
      <c r="DM49" s="21">
        <v>65397.292000000001</v>
      </c>
      <c r="DN49" s="21">
        <v>65397.292000000001</v>
      </c>
      <c r="DO49" s="21">
        <v>14617.951999999999</v>
      </c>
      <c r="DP49" s="21">
        <v>0</v>
      </c>
      <c r="DQ49" s="21">
        <v>0</v>
      </c>
      <c r="DR49" s="21">
        <v>0</v>
      </c>
      <c r="DS49" s="21">
        <v>0</v>
      </c>
      <c r="DT49" s="21">
        <v>0</v>
      </c>
      <c r="DU49" s="21">
        <v>0</v>
      </c>
      <c r="DV49" s="21">
        <v>0</v>
      </c>
      <c r="DW49" s="21">
        <v>0</v>
      </c>
      <c r="DX49" s="21">
        <v>0</v>
      </c>
      <c r="DY49" s="21">
        <v>44980</v>
      </c>
      <c r="DZ49" s="21">
        <v>44980</v>
      </c>
      <c r="EA49" s="21">
        <v>39380</v>
      </c>
      <c r="EB49" s="21">
        <v>0</v>
      </c>
      <c r="EC49" s="25">
        <f t="shared" si="32"/>
        <v>110377.292</v>
      </c>
      <c r="ED49" s="25">
        <f t="shared" si="32"/>
        <v>110377.292</v>
      </c>
      <c r="EE49" s="25">
        <f t="shared" si="24"/>
        <v>53997.951999999997</v>
      </c>
      <c r="EG49" s="30"/>
      <c r="EI49" s="30"/>
      <c r="EJ49" s="30"/>
      <c r="EL49" s="30"/>
    </row>
    <row r="50" spans="1:142" s="51" customFormat="1" ht="20.25" customHeight="1">
      <c r="A50" s="41">
        <v>41</v>
      </c>
      <c r="B50" s="42" t="s">
        <v>87</v>
      </c>
      <c r="C50" s="43">
        <v>49418.0985</v>
      </c>
      <c r="D50" s="44">
        <v>52793.924200000001</v>
      </c>
      <c r="E50" s="45">
        <f t="shared" si="0"/>
        <v>186612.81000000003</v>
      </c>
      <c r="F50" s="46">
        <f t="shared" si="1"/>
        <v>186612.81000000003</v>
      </c>
      <c r="G50" s="47">
        <f t="shared" si="2"/>
        <v>294449.91100000002</v>
      </c>
      <c r="H50" s="47">
        <f>G50/F50*100</f>
        <v>157.78654798671107</v>
      </c>
      <c r="I50" s="47">
        <f>G50/E50*100</f>
        <v>157.78654798671107</v>
      </c>
      <c r="J50" s="47">
        <f t="shared" si="3"/>
        <v>67846.41</v>
      </c>
      <c r="K50" s="47">
        <f t="shared" si="4"/>
        <v>67846.41</v>
      </c>
      <c r="L50" s="47">
        <f t="shared" si="5"/>
        <v>118805.90299999999</v>
      </c>
      <c r="M50" s="47">
        <f>L50/K50*100</f>
        <v>175.11008025332509</v>
      </c>
      <c r="N50" s="47">
        <f>L50/J50*100</f>
        <v>175.11008025332509</v>
      </c>
      <c r="O50" s="47">
        <f t="shared" si="6"/>
        <v>27657</v>
      </c>
      <c r="P50" s="47">
        <f t="shared" si="7"/>
        <v>27657</v>
      </c>
      <c r="Q50" s="47">
        <f t="shared" si="8"/>
        <v>55499.978000000003</v>
      </c>
      <c r="R50" s="47">
        <f t="shared" si="9"/>
        <v>200.67244458907331</v>
      </c>
      <c r="S50" s="43">
        <f t="shared" si="10"/>
        <v>200.67244458907331</v>
      </c>
      <c r="T50" s="44">
        <v>10285.4</v>
      </c>
      <c r="U50" s="44">
        <v>10285.4</v>
      </c>
      <c r="V50" s="47">
        <v>14953.483</v>
      </c>
      <c r="W50" s="47">
        <f t="shared" si="25"/>
        <v>145.38552705777121</v>
      </c>
      <c r="X50" s="43">
        <f t="shared" si="26"/>
        <v>145.38552705777121</v>
      </c>
      <c r="Y50" s="44">
        <v>5836.8</v>
      </c>
      <c r="Z50" s="44">
        <v>5836.8</v>
      </c>
      <c r="AA50" s="47">
        <v>21630.900000000005</v>
      </c>
      <c r="AB50" s="47">
        <f t="shared" si="11"/>
        <v>370.59518914473688</v>
      </c>
      <c r="AC50" s="43">
        <f t="shared" si="12"/>
        <v>370.59518914473688</v>
      </c>
      <c r="AD50" s="44">
        <v>17371.599999999999</v>
      </c>
      <c r="AE50" s="44">
        <v>17371.599999999999</v>
      </c>
      <c r="AF50" s="47">
        <v>40546.495000000003</v>
      </c>
      <c r="AG50" s="47">
        <f t="shared" si="27"/>
        <v>233.40679615003802</v>
      </c>
      <c r="AH50" s="43">
        <f t="shared" si="28"/>
        <v>233.40679615003802</v>
      </c>
      <c r="AI50" s="44">
        <v>3268.5</v>
      </c>
      <c r="AJ50" s="44">
        <v>3268.5</v>
      </c>
      <c r="AK50" s="47">
        <v>7346.3</v>
      </c>
      <c r="AL50" s="47">
        <f t="shared" si="13"/>
        <v>224.76059354443936</v>
      </c>
      <c r="AM50" s="43">
        <f t="shared" si="14"/>
        <v>224.76059354443936</v>
      </c>
      <c r="AN50" s="48">
        <v>0</v>
      </c>
      <c r="AO50" s="27">
        <v>0</v>
      </c>
      <c r="AP50" s="25">
        <v>0</v>
      </c>
      <c r="AQ50" s="47" t="e">
        <f t="shared" si="15"/>
        <v>#DIV/0!</v>
      </c>
      <c r="AR50" s="43" t="e">
        <f t="shared" si="16"/>
        <v>#DIV/0!</v>
      </c>
      <c r="AS50" s="48">
        <v>0</v>
      </c>
      <c r="AT50" s="48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118766.40000000001</v>
      </c>
      <c r="AZ50" s="43">
        <v>118766.40000000001</v>
      </c>
      <c r="BA50" s="43">
        <v>146557.6</v>
      </c>
      <c r="BB50" s="28">
        <v>0</v>
      </c>
      <c r="BC50" s="28">
        <v>0</v>
      </c>
      <c r="BD50" s="49">
        <v>0</v>
      </c>
      <c r="BE50" s="50">
        <v>0</v>
      </c>
      <c r="BF50" s="29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7">
        <f t="shared" si="30"/>
        <v>152.684</v>
      </c>
      <c r="BO50" s="47">
        <f t="shared" si="30"/>
        <v>152.684</v>
      </c>
      <c r="BP50" s="47">
        <f t="shared" si="31"/>
        <v>137.25</v>
      </c>
      <c r="BQ50" s="47">
        <f t="shared" si="18"/>
        <v>89.891540698435989</v>
      </c>
      <c r="BR50" s="43">
        <f t="shared" si="19"/>
        <v>89.891540698435989</v>
      </c>
      <c r="BS50" s="44">
        <v>152.684</v>
      </c>
      <c r="BT50" s="44">
        <v>152.684</v>
      </c>
      <c r="BU50" s="47">
        <v>37.25</v>
      </c>
      <c r="BV50" s="43">
        <v>0</v>
      </c>
      <c r="BW50" s="21">
        <v>0</v>
      </c>
      <c r="BX50" s="47">
        <v>0</v>
      </c>
      <c r="BY50" s="43">
        <v>0</v>
      </c>
      <c r="BZ50" s="21">
        <v>0</v>
      </c>
      <c r="CA50" s="43">
        <v>0</v>
      </c>
      <c r="CB50" s="44">
        <v>0</v>
      </c>
      <c r="CC50" s="26">
        <v>0</v>
      </c>
      <c r="CD50" s="43">
        <v>100</v>
      </c>
      <c r="CE50" s="43">
        <v>0</v>
      </c>
      <c r="CF50" s="43">
        <v>0</v>
      </c>
      <c r="CG50" s="43">
        <v>0</v>
      </c>
      <c r="CH50" s="43">
        <v>0</v>
      </c>
      <c r="CI50" s="21">
        <v>0</v>
      </c>
      <c r="CJ50" s="43">
        <v>0</v>
      </c>
      <c r="CK50" s="44">
        <v>0</v>
      </c>
      <c r="CL50" s="26">
        <v>0</v>
      </c>
      <c r="CM50" s="43">
        <v>0</v>
      </c>
      <c r="CN50" s="44">
        <v>19817.95</v>
      </c>
      <c r="CO50" s="44">
        <v>19817.95</v>
      </c>
      <c r="CP50" s="43">
        <v>19151.7</v>
      </c>
      <c r="CQ50" s="43">
        <v>4481.1000000000004</v>
      </c>
      <c r="CR50" s="43">
        <v>4481.1000000000004</v>
      </c>
      <c r="CS50" s="43">
        <v>4064.2</v>
      </c>
      <c r="CT50" s="44">
        <v>0</v>
      </c>
      <c r="CU50" s="26">
        <v>0</v>
      </c>
      <c r="CV50" s="43">
        <v>0</v>
      </c>
      <c r="CW50" s="43">
        <v>0</v>
      </c>
      <c r="CX50" s="21">
        <v>0</v>
      </c>
      <c r="CY50" s="43">
        <v>0</v>
      </c>
      <c r="CZ50" s="43">
        <v>0</v>
      </c>
      <c r="DA50" s="21">
        <v>0</v>
      </c>
      <c r="DB50" s="43">
        <v>0</v>
      </c>
      <c r="DC50" s="43">
        <v>11113.476000000001</v>
      </c>
      <c r="DD50" s="43">
        <v>11113.476000000001</v>
      </c>
      <c r="DE50" s="43">
        <v>15039.775</v>
      </c>
      <c r="DF50" s="43">
        <v>-6488.9920000000002</v>
      </c>
      <c r="DG50" s="47">
        <f t="shared" si="20"/>
        <v>186612.81000000003</v>
      </c>
      <c r="DH50" s="47">
        <f t="shared" si="21"/>
        <v>186612.81000000003</v>
      </c>
      <c r="DI50" s="47">
        <f t="shared" si="22"/>
        <v>258874.51100000003</v>
      </c>
      <c r="DJ50" s="43">
        <v>0</v>
      </c>
      <c r="DK50" s="43">
        <v>0</v>
      </c>
      <c r="DL50" s="43">
        <v>0</v>
      </c>
      <c r="DM50" s="43">
        <v>0</v>
      </c>
      <c r="DN50" s="21">
        <v>0</v>
      </c>
      <c r="DO50" s="43">
        <v>35575.4</v>
      </c>
      <c r="DP50" s="43">
        <v>0</v>
      </c>
      <c r="DQ50" s="43">
        <v>0</v>
      </c>
      <c r="DR50" s="43">
        <v>0</v>
      </c>
      <c r="DS50" s="43">
        <v>0</v>
      </c>
      <c r="DT50" s="21">
        <v>0</v>
      </c>
      <c r="DU50" s="43">
        <v>0</v>
      </c>
      <c r="DV50" s="21">
        <v>0</v>
      </c>
      <c r="DW50" s="43">
        <v>0</v>
      </c>
      <c r="DX50" s="43">
        <v>0</v>
      </c>
      <c r="DY50" s="43">
        <v>0</v>
      </c>
      <c r="DZ50" s="21">
        <v>0</v>
      </c>
      <c r="EA50" s="43">
        <v>13000</v>
      </c>
      <c r="EB50" s="43">
        <v>0</v>
      </c>
      <c r="EC50" s="47">
        <f t="shared" si="32"/>
        <v>0</v>
      </c>
      <c r="ED50" s="47">
        <f t="shared" si="32"/>
        <v>0</v>
      </c>
      <c r="EE50" s="47">
        <f t="shared" si="24"/>
        <v>48575.4</v>
      </c>
      <c r="EG50" s="52"/>
      <c r="EI50" s="52"/>
      <c r="EJ50" s="52"/>
      <c r="EL50" s="52"/>
    </row>
    <row r="51" spans="1:142" s="32" customFormat="1" ht="20.25" customHeight="1">
      <c r="A51" s="19">
        <v>42</v>
      </c>
      <c r="B51" s="20" t="s">
        <v>88</v>
      </c>
      <c r="C51" s="21">
        <v>5779.701</v>
      </c>
      <c r="D51" s="26">
        <v>4277.3190999999997</v>
      </c>
      <c r="E51" s="23">
        <f t="shared" si="0"/>
        <v>25201.9</v>
      </c>
      <c r="F51" s="24">
        <f t="shared" si="1"/>
        <v>25201.9</v>
      </c>
      <c r="G51" s="25">
        <f t="shared" si="2"/>
        <v>23876.235999999997</v>
      </c>
      <c r="H51" s="25">
        <f>G51/F51*100</f>
        <v>94.739825171911633</v>
      </c>
      <c r="I51" s="25">
        <f>G51/E51*100</f>
        <v>94.739825171911633</v>
      </c>
      <c r="J51" s="25">
        <f t="shared" si="3"/>
        <v>8062.9</v>
      </c>
      <c r="K51" s="25">
        <f t="shared" si="4"/>
        <v>8062.9</v>
      </c>
      <c r="L51" s="25">
        <f t="shared" si="5"/>
        <v>9673.9359999999979</v>
      </c>
      <c r="M51" s="25">
        <f>L51/K51*100</f>
        <v>119.98085056245269</v>
      </c>
      <c r="N51" s="25">
        <f>L51/J51*100</f>
        <v>119.98085056245269</v>
      </c>
      <c r="O51" s="25">
        <f t="shared" si="6"/>
        <v>5333.4</v>
      </c>
      <c r="P51" s="25">
        <f t="shared" si="7"/>
        <v>5333.4</v>
      </c>
      <c r="Q51" s="25">
        <f t="shared" si="8"/>
        <v>5233.7370000000001</v>
      </c>
      <c r="R51" s="25">
        <f t="shared" si="9"/>
        <v>98.131342108223649</v>
      </c>
      <c r="S51" s="21">
        <f t="shared" si="10"/>
        <v>98.131342108223649</v>
      </c>
      <c r="T51" s="26">
        <v>374.5</v>
      </c>
      <c r="U51" s="25">
        <v>374.5</v>
      </c>
      <c r="V51" s="25">
        <v>340.91</v>
      </c>
      <c r="W51" s="25">
        <f t="shared" si="25"/>
        <v>91.030707610146862</v>
      </c>
      <c r="X51" s="21">
        <f t="shared" si="26"/>
        <v>91.030707610146862</v>
      </c>
      <c r="Y51" s="26">
        <v>2242</v>
      </c>
      <c r="Z51" s="26">
        <v>2242</v>
      </c>
      <c r="AA51" s="25">
        <v>3791.5629999999992</v>
      </c>
      <c r="AB51" s="25">
        <f t="shared" si="11"/>
        <v>169.11520963425511</v>
      </c>
      <c r="AC51" s="21">
        <f t="shared" si="12"/>
        <v>169.11520963425511</v>
      </c>
      <c r="AD51" s="26">
        <v>4958.8999999999996</v>
      </c>
      <c r="AE51" s="26">
        <v>4958.8999999999996</v>
      </c>
      <c r="AF51" s="25">
        <v>4892.8270000000002</v>
      </c>
      <c r="AG51" s="25">
        <f t="shared" si="27"/>
        <v>98.667587569823965</v>
      </c>
      <c r="AH51" s="21">
        <f t="shared" si="28"/>
        <v>98.667587569823965</v>
      </c>
      <c r="AI51" s="26">
        <v>50</v>
      </c>
      <c r="AJ51" s="26">
        <v>50</v>
      </c>
      <c r="AK51" s="25">
        <v>307</v>
      </c>
      <c r="AL51" s="25">
        <f t="shared" si="13"/>
        <v>614</v>
      </c>
      <c r="AM51" s="21">
        <f t="shared" si="14"/>
        <v>614</v>
      </c>
      <c r="AN51" s="27">
        <v>0</v>
      </c>
      <c r="AO51" s="27">
        <v>0</v>
      </c>
      <c r="AP51" s="25">
        <v>0</v>
      </c>
      <c r="AQ51" s="25" t="e">
        <f t="shared" si="15"/>
        <v>#DIV/0!</v>
      </c>
      <c r="AR51" s="21" t="e">
        <f t="shared" si="16"/>
        <v>#DIV/0!</v>
      </c>
      <c r="AS51" s="27">
        <v>0</v>
      </c>
      <c r="AT51" s="27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11724</v>
      </c>
      <c r="AZ51" s="21">
        <v>11724</v>
      </c>
      <c r="BA51" s="21">
        <v>14315.7</v>
      </c>
      <c r="BB51" s="28">
        <v>0</v>
      </c>
      <c r="BC51" s="28">
        <v>0</v>
      </c>
      <c r="BD51" s="28">
        <v>0</v>
      </c>
      <c r="BE51" s="29">
        <v>0</v>
      </c>
      <c r="BF51" s="29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5">
        <f t="shared" si="30"/>
        <v>57.5</v>
      </c>
      <c r="BO51" s="25">
        <f t="shared" si="30"/>
        <v>57.5</v>
      </c>
      <c r="BP51" s="25">
        <f t="shared" si="31"/>
        <v>55.835999999999999</v>
      </c>
      <c r="BQ51" s="25">
        <f t="shared" si="18"/>
        <v>97.106086956521736</v>
      </c>
      <c r="BR51" s="21">
        <f t="shared" si="19"/>
        <v>97.106086956521736</v>
      </c>
      <c r="BS51" s="26">
        <v>57.5</v>
      </c>
      <c r="BT51" s="26">
        <v>57.5</v>
      </c>
      <c r="BU51" s="25">
        <v>55.835999999999999</v>
      </c>
      <c r="BV51" s="21">
        <v>0</v>
      </c>
      <c r="BW51" s="21">
        <v>0</v>
      </c>
      <c r="BX51" s="25">
        <v>0</v>
      </c>
      <c r="BY51" s="21">
        <v>0</v>
      </c>
      <c r="BZ51" s="21">
        <v>0</v>
      </c>
      <c r="CA51" s="21">
        <v>0</v>
      </c>
      <c r="CB51" s="26">
        <v>0</v>
      </c>
      <c r="CC51" s="26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6">
        <v>0</v>
      </c>
      <c r="CL51" s="26">
        <v>0</v>
      </c>
      <c r="CM51" s="21">
        <v>0</v>
      </c>
      <c r="CN51" s="26">
        <v>380</v>
      </c>
      <c r="CO51" s="26">
        <v>380</v>
      </c>
      <c r="CP51" s="21">
        <v>117.5</v>
      </c>
      <c r="CQ51" s="21">
        <v>380</v>
      </c>
      <c r="CR51" s="21">
        <v>380</v>
      </c>
      <c r="CS51" s="21">
        <v>117.5</v>
      </c>
      <c r="CT51" s="26">
        <v>0</v>
      </c>
      <c r="CU51" s="26">
        <v>0</v>
      </c>
      <c r="CV51" s="21">
        <v>0</v>
      </c>
      <c r="CW51" s="21">
        <v>0</v>
      </c>
      <c r="CX51" s="21">
        <v>0</v>
      </c>
      <c r="CY51" s="21">
        <v>0</v>
      </c>
      <c r="CZ51" s="21">
        <v>0</v>
      </c>
      <c r="DA51" s="21">
        <v>0</v>
      </c>
      <c r="DB51" s="21">
        <v>0</v>
      </c>
      <c r="DC51" s="21">
        <v>0</v>
      </c>
      <c r="DD51" s="21">
        <v>0</v>
      </c>
      <c r="DE51" s="21">
        <v>168.3</v>
      </c>
      <c r="DF51" s="21">
        <v>-113.4</v>
      </c>
      <c r="DG51" s="25">
        <f t="shared" si="20"/>
        <v>19786.900000000001</v>
      </c>
      <c r="DH51" s="25">
        <f t="shared" si="21"/>
        <v>19786.900000000001</v>
      </c>
      <c r="DI51" s="25">
        <f t="shared" si="22"/>
        <v>23876.235999999997</v>
      </c>
      <c r="DJ51" s="21">
        <v>0</v>
      </c>
      <c r="DK51" s="21">
        <v>0</v>
      </c>
      <c r="DL51" s="21">
        <v>0</v>
      </c>
      <c r="DM51" s="21">
        <v>5415</v>
      </c>
      <c r="DN51" s="21">
        <v>5415</v>
      </c>
      <c r="DO51" s="21">
        <v>0</v>
      </c>
      <c r="DP51" s="21">
        <v>0</v>
      </c>
      <c r="DQ51" s="21">
        <v>0</v>
      </c>
      <c r="DR51" s="21">
        <v>0</v>
      </c>
      <c r="DS51" s="21">
        <v>0</v>
      </c>
      <c r="DT51" s="21">
        <v>0</v>
      </c>
      <c r="DU51" s="21">
        <v>0</v>
      </c>
      <c r="DV51" s="21">
        <v>0</v>
      </c>
      <c r="DW51" s="21">
        <v>0</v>
      </c>
      <c r="DX51" s="21">
        <v>0</v>
      </c>
      <c r="DY51" s="21">
        <v>0</v>
      </c>
      <c r="DZ51" s="21">
        <v>0</v>
      </c>
      <c r="EA51" s="21">
        <v>0</v>
      </c>
      <c r="EB51" s="21">
        <v>0</v>
      </c>
      <c r="EC51" s="25">
        <f t="shared" si="32"/>
        <v>5415</v>
      </c>
      <c r="ED51" s="25">
        <f t="shared" si="32"/>
        <v>5415</v>
      </c>
      <c r="EE51" s="25">
        <f t="shared" si="24"/>
        <v>0</v>
      </c>
      <c r="EG51" s="30"/>
      <c r="EI51" s="30"/>
      <c r="EJ51" s="30"/>
      <c r="EL51" s="30"/>
    </row>
    <row r="52" spans="1:142" s="36" customFormat="1" ht="18.75" customHeight="1">
      <c r="A52" s="19"/>
      <c r="B52" s="34" t="s">
        <v>43</v>
      </c>
      <c r="C52" s="35">
        <f>SUM(C10:C51)</f>
        <v>3008520.4923999989</v>
      </c>
      <c r="D52" s="35">
        <f>SUM(D10:D51)</f>
        <v>1186953.1058</v>
      </c>
      <c r="E52" s="35">
        <f>SUM(E10:E51)</f>
        <v>14625971.837000005</v>
      </c>
      <c r="F52" s="35">
        <f>SUM(F10:F51)</f>
        <v>14625971.837000005</v>
      </c>
      <c r="G52" s="35">
        <f>SUM(G10:G51)</f>
        <v>13183324.253399996</v>
      </c>
      <c r="H52" s="25">
        <f>G52/F52*100</f>
        <v>90.136398458320045</v>
      </c>
      <c r="I52" s="25">
        <f>G52/E52*100</f>
        <v>90.136398458320045</v>
      </c>
      <c r="J52" s="35">
        <f>SUM(J10:J51)</f>
        <v>4684118.5033999998</v>
      </c>
      <c r="K52" s="35">
        <f>SUM(K10:K51)</f>
        <v>4684118.5033999998</v>
      </c>
      <c r="L52" s="35">
        <f>SUM(L10:L51)</f>
        <v>5125765.5780000007</v>
      </c>
      <c r="M52" s="25">
        <f>L52/K52*100</f>
        <v>109.42860592189179</v>
      </c>
      <c r="N52" s="25">
        <f>L52/J52*100</f>
        <v>109.42860592189179</v>
      </c>
      <c r="O52" s="35">
        <f>SUM(O10:O51)</f>
        <v>1647203.4000000001</v>
      </c>
      <c r="P52" s="35">
        <f>SUM(P10:P51)</f>
        <v>1647203.4000000001</v>
      </c>
      <c r="Q52" s="35">
        <f>SUM(Q10:Q51)</f>
        <v>1556757.6935999996</v>
      </c>
      <c r="R52" s="25">
        <f t="shared" si="9"/>
        <v>94.509135520239909</v>
      </c>
      <c r="S52" s="21">
        <f t="shared" si="10"/>
        <v>94.509135520239909</v>
      </c>
      <c r="T52" s="35">
        <f>SUM(T10:T51)</f>
        <v>433156.40000000008</v>
      </c>
      <c r="U52" s="35">
        <f>SUM(U10:U51)</f>
        <v>433156.40000000008</v>
      </c>
      <c r="V52" s="35">
        <f>SUM(V10:V51)</f>
        <v>300200.6986</v>
      </c>
      <c r="W52" s="25">
        <f t="shared" si="25"/>
        <v>69.305382212983574</v>
      </c>
      <c r="X52" s="21">
        <f t="shared" si="26"/>
        <v>69.305382212983574</v>
      </c>
      <c r="Y52" s="35">
        <v>601932.20000000019</v>
      </c>
      <c r="Z52" s="35">
        <v>601932.20000000019</v>
      </c>
      <c r="AA52" s="35">
        <f>SUM(AA10:AA51)</f>
        <v>1214983.8185999992</v>
      </c>
      <c r="AB52" s="25">
        <f t="shared" si="11"/>
        <v>201.84728755165429</v>
      </c>
      <c r="AC52" s="21">
        <f t="shared" si="12"/>
        <v>201.84728755165429</v>
      </c>
      <c r="AD52" s="35">
        <f>SUM(AD10:AD51)</f>
        <v>1214047.0000000002</v>
      </c>
      <c r="AE52" s="35">
        <f>SUM(AE10:AE51)</f>
        <v>1214047.0000000002</v>
      </c>
      <c r="AF52" s="35">
        <f>SUM(AF10:AF51)</f>
        <v>1256556.9950000001</v>
      </c>
      <c r="AG52" s="25">
        <f t="shared" si="27"/>
        <v>103.5015114736085</v>
      </c>
      <c r="AH52" s="21">
        <f t="shared" si="28"/>
        <v>103.5015114736085</v>
      </c>
      <c r="AI52" s="35">
        <f>SUM(AI10:AI51)</f>
        <v>196450.9</v>
      </c>
      <c r="AJ52" s="35">
        <f>SUM(AJ10:AJ51)</f>
        <v>196450.9</v>
      </c>
      <c r="AK52" s="35">
        <f>SUM(AK10:AK51)</f>
        <v>241388.734</v>
      </c>
      <c r="AL52" s="25">
        <f t="shared" si="13"/>
        <v>122.87484251790141</v>
      </c>
      <c r="AM52" s="21">
        <f t="shared" si="14"/>
        <v>122.87484251790141</v>
      </c>
      <c r="AN52" s="35">
        <f>SUM(AN10:AN51)</f>
        <v>60800</v>
      </c>
      <c r="AO52" s="35">
        <f>SUM(AO10:AO51)</f>
        <v>60800</v>
      </c>
      <c r="AP52" s="35">
        <f>SUM(AP10:AP51)</f>
        <v>89114.775999999998</v>
      </c>
      <c r="AQ52" s="25">
        <f t="shared" si="15"/>
        <v>146.57035526315789</v>
      </c>
      <c r="AR52" s="21">
        <f t="shared" si="16"/>
        <v>146.57035526315789</v>
      </c>
      <c r="AS52" s="35">
        <f t="shared" ref="AS52:BP52" si="33">SUM(AS10:AS51)</f>
        <v>0</v>
      </c>
      <c r="AT52" s="35">
        <f t="shared" si="33"/>
        <v>0</v>
      </c>
      <c r="AU52" s="35">
        <f t="shared" si="33"/>
        <v>0</v>
      </c>
      <c r="AV52" s="35">
        <f t="shared" si="33"/>
        <v>0</v>
      </c>
      <c r="AW52" s="35">
        <f t="shared" si="33"/>
        <v>0</v>
      </c>
      <c r="AX52" s="35">
        <f t="shared" si="33"/>
        <v>0</v>
      </c>
      <c r="AY52" s="35">
        <f t="shared" si="33"/>
        <v>6137572.9000000022</v>
      </c>
      <c r="AZ52" s="35">
        <f t="shared" si="33"/>
        <v>6137572.9000000022</v>
      </c>
      <c r="BA52" s="35">
        <f t="shared" si="33"/>
        <v>6168155.8000000017</v>
      </c>
      <c r="BB52" s="35">
        <f t="shared" si="33"/>
        <v>0</v>
      </c>
      <c r="BC52" s="35">
        <f t="shared" si="33"/>
        <v>0</v>
      </c>
      <c r="BD52" s="35">
        <f t="shared" si="33"/>
        <v>90</v>
      </c>
      <c r="BE52" s="35">
        <f t="shared" si="33"/>
        <v>41536.679000000004</v>
      </c>
      <c r="BF52" s="35">
        <f t="shared" si="33"/>
        <v>41536.679000000004</v>
      </c>
      <c r="BG52" s="35">
        <f t="shared" si="33"/>
        <v>34535.753000000004</v>
      </c>
      <c r="BH52" s="35">
        <f t="shared" si="33"/>
        <v>0</v>
      </c>
      <c r="BI52" s="35">
        <f t="shared" si="33"/>
        <v>0</v>
      </c>
      <c r="BJ52" s="35">
        <f t="shared" si="33"/>
        <v>0</v>
      </c>
      <c r="BK52" s="35">
        <f t="shared" si="33"/>
        <v>0</v>
      </c>
      <c r="BL52" s="35">
        <f t="shared" si="33"/>
        <v>0</v>
      </c>
      <c r="BM52" s="35">
        <f t="shared" si="33"/>
        <v>0</v>
      </c>
      <c r="BN52" s="35">
        <f t="shared" si="33"/>
        <v>247205.08400000003</v>
      </c>
      <c r="BO52" s="35">
        <f t="shared" si="33"/>
        <v>247205.08400000003</v>
      </c>
      <c r="BP52" s="35">
        <f t="shared" si="33"/>
        <v>253540.14070000005</v>
      </c>
      <c r="BQ52" s="25">
        <f t="shared" si="18"/>
        <v>102.56267249746369</v>
      </c>
      <c r="BR52" s="21">
        <f t="shared" si="19"/>
        <v>102.56267249746369</v>
      </c>
      <c r="BS52" s="35">
        <f t="shared" ref="BS52:CX52" si="34">SUM(BS10:BS51)</f>
        <v>169454.084</v>
      </c>
      <c r="BT52" s="35">
        <f t="shared" si="34"/>
        <v>169454.084</v>
      </c>
      <c r="BU52" s="35">
        <f t="shared" si="34"/>
        <v>170959.65769999998</v>
      </c>
      <c r="BV52" s="35">
        <f t="shared" si="34"/>
        <v>31825.600000000002</v>
      </c>
      <c r="BW52" s="35">
        <f t="shared" si="34"/>
        <v>31825.600000000002</v>
      </c>
      <c r="BX52" s="35">
        <f t="shared" si="34"/>
        <v>31242.21</v>
      </c>
      <c r="BY52" s="35">
        <f t="shared" si="34"/>
        <v>3000</v>
      </c>
      <c r="BZ52" s="35">
        <f t="shared" si="34"/>
        <v>3000</v>
      </c>
      <c r="CA52" s="35">
        <f t="shared" si="34"/>
        <v>1505</v>
      </c>
      <c r="CB52" s="35">
        <f t="shared" si="34"/>
        <v>42925.4</v>
      </c>
      <c r="CC52" s="35">
        <f t="shared" si="34"/>
        <v>42925.4</v>
      </c>
      <c r="CD52" s="35">
        <f t="shared" si="34"/>
        <v>49833.273000000001</v>
      </c>
      <c r="CE52" s="35">
        <f t="shared" si="34"/>
        <v>0</v>
      </c>
      <c r="CF52" s="35">
        <f t="shared" si="34"/>
        <v>0</v>
      </c>
      <c r="CG52" s="35">
        <f t="shared" si="34"/>
        <v>0</v>
      </c>
      <c r="CH52" s="35">
        <f t="shared" si="34"/>
        <v>21098.300000000003</v>
      </c>
      <c r="CI52" s="35">
        <f t="shared" si="34"/>
        <v>21098.300000000003</v>
      </c>
      <c r="CJ52" s="35">
        <f t="shared" si="34"/>
        <v>20913.100000000002</v>
      </c>
      <c r="CK52" s="35">
        <f t="shared" si="34"/>
        <v>19710</v>
      </c>
      <c r="CL52" s="35">
        <f t="shared" si="34"/>
        <v>19710</v>
      </c>
      <c r="CM52" s="35">
        <f t="shared" si="34"/>
        <v>18464.599999999999</v>
      </c>
      <c r="CN52" s="35">
        <f t="shared" si="34"/>
        <v>1220662.3613999998</v>
      </c>
      <c r="CO52" s="35">
        <f t="shared" si="34"/>
        <v>1220662.3613999998</v>
      </c>
      <c r="CP52" s="35">
        <f t="shared" si="34"/>
        <v>1150364.6600000001</v>
      </c>
      <c r="CQ52" s="35">
        <f t="shared" si="34"/>
        <v>558134.5</v>
      </c>
      <c r="CR52" s="35">
        <f t="shared" si="34"/>
        <v>558134.5</v>
      </c>
      <c r="CS52" s="35">
        <f t="shared" si="34"/>
        <v>540414.09100000001</v>
      </c>
      <c r="CT52" s="35">
        <f t="shared" si="34"/>
        <v>271062.02899999998</v>
      </c>
      <c r="CU52" s="35">
        <f t="shared" si="34"/>
        <v>271062.02899999998</v>
      </c>
      <c r="CV52" s="35">
        <f t="shared" si="34"/>
        <v>390347.41569999995</v>
      </c>
      <c r="CW52" s="35">
        <f t="shared" si="34"/>
        <v>24260</v>
      </c>
      <c r="CX52" s="35">
        <f t="shared" si="34"/>
        <v>24260</v>
      </c>
      <c r="CY52" s="35">
        <f t="shared" ref="CY52:ED52" si="35">SUM(CY10:CY51)</f>
        <v>31991.5</v>
      </c>
      <c r="CZ52" s="35">
        <f t="shared" si="35"/>
        <v>30265</v>
      </c>
      <c r="DA52" s="35">
        <f t="shared" si="35"/>
        <v>30265</v>
      </c>
      <c r="DB52" s="35">
        <f t="shared" si="35"/>
        <v>27247.763999999999</v>
      </c>
      <c r="DC52" s="35">
        <f t="shared" si="35"/>
        <v>368609.429</v>
      </c>
      <c r="DD52" s="35">
        <f t="shared" si="35"/>
        <v>368609.429</v>
      </c>
      <c r="DE52" s="35">
        <f t="shared" si="35"/>
        <v>178812.23939999999</v>
      </c>
      <c r="DF52" s="35">
        <f t="shared" si="35"/>
        <v>-6602.3919999999998</v>
      </c>
      <c r="DG52" s="35">
        <f t="shared" si="35"/>
        <v>10914591.382400002</v>
      </c>
      <c r="DH52" s="35">
        <f t="shared" si="35"/>
        <v>10914591.382400002</v>
      </c>
      <c r="DI52" s="35">
        <f t="shared" si="35"/>
        <v>11370105.602999998</v>
      </c>
      <c r="DJ52" s="35">
        <f t="shared" si="35"/>
        <v>9764.56</v>
      </c>
      <c r="DK52" s="35">
        <f t="shared" si="35"/>
        <v>9764.56</v>
      </c>
      <c r="DL52" s="35">
        <f t="shared" si="35"/>
        <v>9764.56</v>
      </c>
      <c r="DM52" s="35">
        <f t="shared" si="35"/>
        <v>3679643.2246000003</v>
      </c>
      <c r="DN52" s="35">
        <f t="shared" si="35"/>
        <v>3679643.2246000003</v>
      </c>
      <c r="DO52" s="35">
        <f t="shared" si="35"/>
        <v>1777330.1923999998</v>
      </c>
      <c r="DP52" s="35">
        <f t="shared" si="35"/>
        <v>0</v>
      </c>
      <c r="DQ52" s="35">
        <f t="shared" si="35"/>
        <v>0</v>
      </c>
      <c r="DR52" s="35">
        <f t="shared" si="35"/>
        <v>0</v>
      </c>
      <c r="DS52" s="35">
        <f t="shared" si="35"/>
        <v>21972.67</v>
      </c>
      <c r="DT52" s="35">
        <f t="shared" si="35"/>
        <v>21972.67</v>
      </c>
      <c r="DU52" s="35">
        <f t="shared" si="35"/>
        <v>25187.898000000001</v>
      </c>
      <c r="DV52" s="35">
        <f t="shared" si="35"/>
        <v>0</v>
      </c>
      <c r="DW52" s="35">
        <f t="shared" si="35"/>
        <v>0</v>
      </c>
      <c r="DX52" s="35">
        <f t="shared" si="35"/>
        <v>936</v>
      </c>
      <c r="DY52" s="35">
        <f t="shared" si="35"/>
        <v>700653.65300000005</v>
      </c>
      <c r="DZ52" s="35">
        <f t="shared" si="35"/>
        <v>700653.65300000005</v>
      </c>
      <c r="EA52" s="35">
        <f t="shared" si="35"/>
        <v>668023.05299999996</v>
      </c>
      <c r="EB52" s="35">
        <f t="shared" si="35"/>
        <v>0</v>
      </c>
      <c r="EC52" s="35">
        <f t="shared" si="35"/>
        <v>4412034.1075999998</v>
      </c>
      <c r="ED52" s="35">
        <f t="shared" si="35"/>
        <v>4412034.1075999998</v>
      </c>
      <c r="EE52" s="35">
        <f t="shared" ref="EE52" si="36">SUM(EE10:EE51)</f>
        <v>2481241.7034000005</v>
      </c>
    </row>
    <row r="53" spans="1:142" s="37" customFormat="1">
      <c r="B53" s="38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39"/>
    </row>
    <row r="54" spans="1:142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39"/>
      <c r="DI54" s="37">
        <f>DI52+EE52-EA52</f>
        <v>13183324.2534</v>
      </c>
    </row>
    <row r="55" spans="1:142">
      <c r="I55" s="37">
        <f>G52-F52</f>
        <v>-1442647.5836000089</v>
      </c>
    </row>
    <row r="56" spans="1:142">
      <c r="F56" s="53">
        <f>E52-AY52-BE52-EC52</f>
        <v>4034828.1504000034</v>
      </c>
    </row>
    <row r="57" spans="1:142">
      <c r="F57" s="53">
        <f>F56-J52</f>
        <v>-649290.35299999639</v>
      </c>
    </row>
  </sheetData>
  <protectedRanges>
    <protectedRange sqref="W52 U10:W49 U51:W51 V50:W50" name="Range4_5_1_2_1_1_1_1_1_1_1_1_1"/>
    <protectedRange sqref="AB52 AA10:AB51" name="Range4_1_1_1_2_1_1_1_1_1_1_1_1_1"/>
    <protectedRange sqref="AG52 AF10:AG51" name="Range4_2_1_1_2_1_1_1_1_1_1_1_1_1"/>
    <protectedRange sqref="AL52 AK10:AL51" name="Range4_3_1_1_2_1_1_1_1_1_1_1_1_1"/>
    <protectedRange sqref="AQ52 AP10:AQ51" name="Range4_4_1_1_2_1_1_1_1_1_1_1_1_1"/>
    <protectedRange sqref="BU10:BU51" name="Range5_1_1_1_2_1_1_1_1_1_1_1_1_1"/>
    <protectedRange sqref="BX10:BX51" name="Range5_2_1_1_2_1_1_1_1_1_1_1_1_1"/>
    <protectedRange sqref="B44" name="Range1"/>
  </protectedRanges>
  <mergeCells count="133">
    <mergeCell ref="BH7:BH8"/>
    <mergeCell ref="BK7:BK8"/>
    <mergeCell ref="BL7:BM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CH7:CH8"/>
    <mergeCell ref="BY7:BY8"/>
    <mergeCell ref="EB7:EB8"/>
    <mergeCell ref="EC7:EC8"/>
    <mergeCell ref="DV7:DV8"/>
    <mergeCell ref="CO7:CP7"/>
    <mergeCell ref="CR7:CS7"/>
    <mergeCell ref="CU7:CV7"/>
    <mergeCell ref="DQ7:DR7"/>
    <mergeCell ref="DT7:DU7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BV6:BX6"/>
    <mergeCell ref="BN6:BR6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AV7:AV8"/>
    <mergeCell ref="AD6:AH6"/>
    <mergeCell ref="AI6:AM6"/>
    <mergeCell ref="AN6:AR6"/>
    <mergeCell ref="AS6:AU6"/>
    <mergeCell ref="AY6:BA6"/>
    <mergeCell ref="BB6:BD6"/>
    <mergeCell ref="AV6:AX6"/>
    <mergeCell ref="U7:X7"/>
    <mergeCell ref="Z7:AC7"/>
    <mergeCell ref="AE7:AH7"/>
    <mergeCell ref="AN7:AN8"/>
    <mergeCell ref="AO7:AR7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DW7:DX7"/>
    <mergeCell ref="DZ7:EA7"/>
    <mergeCell ref="CZ5:DB6"/>
    <mergeCell ref="DV6:DX6"/>
    <mergeCell ref="DS6:DU6"/>
    <mergeCell ref="DY7:DY8"/>
    <mergeCell ref="DJ7:DJ8"/>
    <mergeCell ref="C53:AA54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K7:DL7"/>
    <mergeCell ref="DN7:DO7"/>
    <mergeCell ref="J7:J8"/>
    <mergeCell ref="P7:S7"/>
    <mergeCell ref="BF7:BG7"/>
    <mergeCell ref="BO7:BR7"/>
    <mergeCell ref="AW7:AX7"/>
    <mergeCell ref="O7:O8"/>
    <mergeCell ref="BE7:BE8"/>
    <mergeCell ref="AI7:AI8"/>
    <mergeCell ref="BI7:BJ7"/>
    <mergeCell ref="BN7:BN8"/>
  </mergeCells>
  <phoneticPr fontId="0" type="noConversion"/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Ekamut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Mulberry 2.0</cp:keywords>
  <cp:lastModifiedBy>Kotayk</cp:lastModifiedBy>
  <cp:lastPrinted>2021-04-07T11:37:08Z</cp:lastPrinted>
  <dcterms:created xsi:type="dcterms:W3CDTF">2002-03-15T09:46:46Z</dcterms:created>
  <dcterms:modified xsi:type="dcterms:W3CDTF">2022-01-03T07:10:03Z</dcterms:modified>
</cp:coreProperties>
</file>