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90" windowWidth="15600" windowHeight="11640" tabRatio="804" activeTab="0"/>
  </bookViews>
  <sheets>
    <sheet name="Շեղում" sheetId="1" r:id="rId1"/>
  </sheets>
  <definedNames/>
  <calcPr fullCalcOnLoad="1"/>
</workbook>
</file>

<file path=xl/sharedStrings.xml><?xml version="1.0" encoding="utf-8"?>
<sst xmlns="http://schemas.openxmlformats.org/spreadsheetml/2006/main" count="159" uniqueCount="129">
  <si>
    <t xml:space="preserve">Հայաստանի Հանրապետության </t>
  </si>
  <si>
    <t xml:space="preserve">ֆինանսների նախարարի </t>
  </si>
  <si>
    <t>Պետական կառավարման լիազորված մարմնի անվանումը      _______________________________________________________________________</t>
  </si>
  <si>
    <t xml:space="preserve">Համակարգի բոլոր ՊՈԱԿ-ների գծով ամփոփ (ընդգծել)  </t>
  </si>
  <si>
    <t>Պետական ոչ առևտրային կազմակերպության անվանումը       ________________________________________________________________________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</si>
  <si>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</si>
  <si>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</si>
  <si>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</si>
  <si>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</si>
  <si>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</si>
  <si>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</si>
  <si>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>Դրամական միջոցների տարեսկզբի (հաշվետու ժամանակաշրջանի սկզբի) մնացորդը</t>
  </si>
  <si>
    <t>ԸՆԴԱՄԵՆԸ ԳՈՐԾԱՌՆԱԿԱՆ ԵԿԱՄՈՒՏՆԵՐ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</si>
  <si>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</si>
  <si>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</si>
  <si>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</si>
  <si>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  Աբովյանի  թիվ 2  հիմ./դ</t>
  </si>
  <si>
    <t xml:space="preserve">  Աբովյանի  թիվ 5  հիմ./դ</t>
  </si>
  <si>
    <t xml:space="preserve">  Աբովյանի  թիվ 7  հիմ./դ</t>
  </si>
  <si>
    <t xml:space="preserve">  Աբովյանի  թիվ 8  հիմ./դ</t>
  </si>
  <si>
    <t xml:space="preserve">  Աբովյանի  թիվ 10  հիմ./դ</t>
  </si>
  <si>
    <t xml:space="preserve"> Բյուրեղավանի   հիմ./դ </t>
  </si>
  <si>
    <t xml:space="preserve"> Արզնի  մ/դ </t>
  </si>
  <si>
    <t xml:space="preserve"> Արամուսի  մ/դ </t>
  </si>
  <si>
    <t xml:space="preserve"> Ակունքի  մ/դ  </t>
  </si>
  <si>
    <t xml:space="preserve"> Առինջի  մ/դ  </t>
  </si>
  <si>
    <t xml:space="preserve"> Բալահովիտի  մ/դ</t>
  </si>
  <si>
    <t xml:space="preserve"> Գառնիի   թիվ 1  հիմ./դ </t>
  </si>
  <si>
    <t xml:space="preserve"> Գառնի բանավ.  հիմ. դպ.</t>
  </si>
  <si>
    <t xml:space="preserve"> Գեղադիրի  մ/դ  </t>
  </si>
  <si>
    <t xml:space="preserve"> Գեղաշենի  մ/դ   լեռ.   </t>
  </si>
  <si>
    <t xml:space="preserve"> Գեղարդի մ/դ  լեռ. </t>
  </si>
  <si>
    <t xml:space="preserve"> Գողթի  մ/դ </t>
  </si>
  <si>
    <t xml:space="preserve"> Զովքի  մ/դ   լեռ.  </t>
  </si>
  <si>
    <t xml:space="preserve"> Կամարիսի  մ/դ </t>
  </si>
  <si>
    <t xml:space="preserve"> Կապուտանի  մ/դ   լեռ. </t>
  </si>
  <si>
    <t xml:space="preserve"> Մայակովսկու  մ/դ</t>
  </si>
  <si>
    <t xml:space="preserve"> Կոտայքի  մ/դ  </t>
  </si>
  <si>
    <t xml:space="preserve"> Հատիսի  մ/դ  բ/լ</t>
  </si>
  <si>
    <t xml:space="preserve"> Զառի  մ/դ   լեռ.   </t>
  </si>
  <si>
    <t xml:space="preserve"> Ձորաղբյուրի  մ/դ </t>
  </si>
  <si>
    <t xml:space="preserve"> Նոր  Գյուղի   մ/դ</t>
  </si>
  <si>
    <t xml:space="preserve"> Նուռնուսի  մ/դ</t>
  </si>
  <si>
    <t xml:space="preserve"> Ողջաբերդի  մ/դ   լեռ.   </t>
  </si>
  <si>
    <t xml:space="preserve"> Պտղնիի  մ/դ  </t>
  </si>
  <si>
    <t xml:space="preserve"> Վերին Պտղնիի մ/դ  </t>
  </si>
  <si>
    <t xml:space="preserve"> Ջրվեժի  մ/դ</t>
  </si>
  <si>
    <t xml:space="preserve"> Ջրաբերի մ/դ  լեռ.</t>
  </si>
  <si>
    <t xml:space="preserve"> Սևաբերդի   մ/դ  բ/լ  </t>
  </si>
  <si>
    <t xml:space="preserve"> Կաթնաղբյուրի   հիմ. դպ  </t>
  </si>
  <si>
    <t>Գետարգել/ Ռադիոկայանի / հիմն.դպ.</t>
  </si>
  <si>
    <t xml:space="preserve"> Հացավան  մ/դ</t>
  </si>
  <si>
    <t xml:space="preserve"> Եղվարդի  թիվ  2 հիմ/դ</t>
  </si>
  <si>
    <t xml:space="preserve"> Եղվարդի  թիվ  3 հիմ/դ</t>
  </si>
  <si>
    <t xml:space="preserve"> Արգելի   մ/դ</t>
  </si>
  <si>
    <t xml:space="preserve"> Նոր-Հաճընի   թիվ  1  հիմ./դ</t>
  </si>
  <si>
    <t xml:space="preserve"> Նոր-Հաճընի   թիվ  3  հիմ./դ</t>
  </si>
  <si>
    <t xml:space="preserve"> Նոր-Հաճընի   թիվ  4  հիմ./դ</t>
  </si>
  <si>
    <t xml:space="preserve"> Արագյուղի   մ/դ</t>
  </si>
  <si>
    <t xml:space="preserve"> Բուժականի  մ/դ  լեռ.</t>
  </si>
  <si>
    <t xml:space="preserve"> Գետամեջի   մ/դ</t>
  </si>
  <si>
    <t xml:space="preserve"> Զորավանի   մ/դ</t>
  </si>
  <si>
    <t xml:space="preserve"> Մրգաշենի   մ/դ</t>
  </si>
  <si>
    <t xml:space="preserve"> Նոր-Գեղիի  թիվ 1 մ/դ</t>
  </si>
  <si>
    <t xml:space="preserve"> Նոր-Գեղիի  թիվ 2 մ/դ</t>
  </si>
  <si>
    <t xml:space="preserve"> Նոր  Երզնկայի  մ/դ</t>
  </si>
  <si>
    <t xml:space="preserve"> Նոր-Արտամետի  մ/դ</t>
  </si>
  <si>
    <t xml:space="preserve"> Պռոշյանի  մ/դ</t>
  </si>
  <si>
    <t xml:space="preserve"> Քանաքեռավանի  մ/դ</t>
  </si>
  <si>
    <t xml:space="preserve"> Քասախի   թիվ  1  մ/դ</t>
  </si>
  <si>
    <t xml:space="preserve"> Քասախի   թիվ  2  մ/դ</t>
  </si>
  <si>
    <t xml:space="preserve"> Քարաշամբի  մ/դ</t>
  </si>
  <si>
    <t xml:space="preserve"> Թեղենիքի մ/դ</t>
  </si>
  <si>
    <t xml:space="preserve"> Զովունու   մ/դ</t>
  </si>
  <si>
    <t xml:space="preserve"> Սարալանջի  հիմ.  դպ. լեռ.</t>
  </si>
  <si>
    <t xml:space="preserve"> Ծաղկաձորի  մ/դ  լեռ.</t>
  </si>
  <si>
    <t xml:space="preserve"> Աղավնաձորի  մ/դ  լեռ.</t>
  </si>
  <si>
    <t xml:space="preserve"> Ալափարսի մ/դ</t>
  </si>
  <si>
    <t xml:space="preserve"> Արզականի մ/դ</t>
  </si>
  <si>
    <t xml:space="preserve"> Արտավազի մ/դ  լեռ.</t>
  </si>
  <si>
    <t xml:space="preserve"> Բջնիի   մ/դ</t>
  </si>
  <si>
    <t xml:space="preserve"> Լեռնանիստի  մ/դ  բ/լ</t>
  </si>
  <si>
    <t xml:space="preserve"> Կարենիսի մ/դ</t>
  </si>
  <si>
    <t xml:space="preserve"> Մարմարիկի  մ/դ  լեռ.</t>
  </si>
  <si>
    <t xml:space="preserve"> Մեղրաձորի  մ/դ  լեռ.</t>
  </si>
  <si>
    <t xml:space="preserve"> Ջրառատի մ/դ  լեռ.</t>
  </si>
  <si>
    <t xml:space="preserve"> Սոլակի  մ/դ  լեռ.</t>
  </si>
  <si>
    <t xml:space="preserve"> Փյունիկի մ/դ  լեռ.</t>
  </si>
  <si>
    <t xml:space="preserve"> Քաղսիի  մ/դ  լեռ.</t>
  </si>
  <si>
    <t xml:space="preserve"> Ֆանտանի  մ/դ  լեռ.</t>
  </si>
  <si>
    <t>Հրազդանի  թիվ  2 հիմ./դ  լեռ.</t>
  </si>
  <si>
    <t>Հրազդանի  թիվ  4 հիմ./դ լեռ.</t>
  </si>
  <si>
    <t>Հրազդանի  թիվ  5 հիմ./դ  լեռ.</t>
  </si>
  <si>
    <t>Հրազդանի  թիվ  6 հիմ./դ  լեռ.</t>
  </si>
  <si>
    <t>Հրազդանի  թիվ 7 մ/դ  լեռ.</t>
  </si>
  <si>
    <t>Հրազդանի  թիվ  8  հիմ./դ լեռ.</t>
  </si>
  <si>
    <t>Հրազդանի  թիվ  9  հիմ./դ լեռ.</t>
  </si>
  <si>
    <t>Հրազդանի  թիվ  11  հիմ./դ  լեռ.</t>
  </si>
  <si>
    <t>Հրազդանի  թիվ  12  հիմ./դ  լեռ.</t>
  </si>
  <si>
    <t>Հրազդանի  թիվ  14  հիմ./դ  լեռ.</t>
  </si>
  <si>
    <t xml:space="preserve"> Չարենցավանի  թիվ 2 հիմ./դ</t>
  </si>
  <si>
    <t xml:space="preserve"> Չարենցավանի  թիվ 3 հիմ./դ</t>
  </si>
  <si>
    <t xml:space="preserve"> Չարենցավանի  թիվ 4 հիմ./դ</t>
  </si>
  <si>
    <t xml:space="preserve"> Չարենցավանի  թիվ 5 հիմ./դ</t>
  </si>
  <si>
    <t xml:space="preserve"> Չարենցավանի  թիվ 6 հիմ./դ</t>
  </si>
  <si>
    <t>Բյուրեղավանի մարզադպրոց</t>
  </si>
  <si>
    <t>Եղվարդի մարզադպրոց</t>
  </si>
  <si>
    <t>Աբովյանի հատուկ</t>
  </si>
  <si>
    <t>Հավելված N 3</t>
  </si>
  <si>
    <t>Ձև N 3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</si>
  <si>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</si>
  <si>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</si>
  <si>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</si>
  <si>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</si>
  <si>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t>ՀՀ Կոտայքի մարզպետարան</t>
  </si>
  <si>
    <t>հազ. դրամ</t>
  </si>
  <si>
    <t>No</t>
  </si>
  <si>
    <t>ՊՈԱԿ­ի անվանումը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</si>
  <si>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</si>
  <si>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</si>
  <si>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</si>
  <si>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</si>
  <si>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ԱՇԽԱՏԱՆՔԻ ՎԱՐՁԱՏՐՈՒԹՅՈՒՆ ԵՎ ԴՐԱՆ ՀԱՎԱՍԱՐԵՑՎԱԾ ՎՃԱՐՈՒՄՆԵՐ /այդ թվում` ԵԿԱՄՏԱՅԻՆ ՀԱՐԿ/</t>
  </si>
  <si>
    <t xml:space="preserve">Ծրագրային ցուցանիշը  </t>
  </si>
  <si>
    <t>Ը Ն Դ Ա Մ Ե Ն Ը</t>
  </si>
  <si>
    <t xml:space="preserve">___ _____________ 20.. թ. </t>
  </si>
  <si>
    <t>Կ.Տ.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</si>
  <si>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</si>
  <si>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 xml:space="preserve">   (01. 01. 20 19   թ. --  01. 07. 20 19  թ. ժամանակահատվածի համար)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</si>
</sst>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_);_(* \(#,##0.0\);_(* &quot;-&quot;??_);_(@_)"/>
    <numFmt numFmtId="201" formatCode="0.00;[Red]0.00"/>
    <numFmt numFmtId="202" formatCode="0.0;[Red]0.0"/>
    <numFmt numFmtId="203" formatCode="0.00000"/>
    <numFmt numFmtId="204" formatCode="0.0000"/>
    <numFmt numFmtId="205" formatCode="0.000000"/>
    <numFmt numFmtId="206" formatCode="0.0000000"/>
    <numFmt numFmtId="207" formatCode="0.0000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HEA Grapalat"/>
      <family val="3"/>
    </font>
    <font>
      <b/>
      <sz val="13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i/>
      <sz val="10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4"/>
      <name val="GHEA Grapalat"/>
      <family val="3"/>
    </font>
    <font>
      <sz val="12"/>
      <name val="Arial Armenian"/>
      <family val="2"/>
    </font>
    <font>
      <sz val="14"/>
      <name val="GHEA Grapalat"/>
      <family val="3"/>
    </font>
    <font>
      <sz val="13"/>
      <name val="GHEA Grapalat"/>
      <family val="3"/>
    </font>
    <font>
      <sz val="10.5"/>
      <name val="GHEA Grapalat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8" applyNumberFormat="0" applyAlignment="0" applyProtection="0"/>
    <xf numFmtId="0" fontId="4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95" applyFont="1">
      <alignment/>
      <protection/>
    </xf>
    <xf numFmtId="0" fontId="20" fillId="0" borderId="0" xfId="95" applyFont="1" applyAlignment="1">
      <alignment horizontal="right"/>
      <protection/>
    </xf>
    <xf numFmtId="0" fontId="31" fillId="0" borderId="0" xfId="95" applyFont="1" applyAlignment="1">
      <alignment/>
      <protection/>
    </xf>
    <xf numFmtId="0" fontId="21" fillId="0" borderId="0" xfId="95" applyFont="1" applyAlignment="1">
      <alignment/>
      <protection/>
    </xf>
    <xf numFmtId="0" fontId="33" fillId="0" borderId="0" xfId="95" applyFont="1" applyAlignment="1">
      <alignment/>
      <protection/>
    </xf>
    <xf numFmtId="0" fontId="22" fillId="0" borderId="0" xfId="95" applyFont="1" applyAlignment="1">
      <alignment/>
      <protection/>
    </xf>
    <xf numFmtId="0" fontId="34" fillId="0" borderId="0" xfId="95" applyFont="1" applyAlignment="1">
      <alignment/>
      <protection/>
    </xf>
    <xf numFmtId="0" fontId="34" fillId="0" borderId="0" xfId="95" applyFont="1" applyAlignment="1">
      <alignment wrapText="1"/>
      <protection/>
    </xf>
    <xf numFmtId="0" fontId="20" fillId="0" borderId="0" xfId="95" applyFont="1" applyBorder="1" applyAlignment="1">
      <alignment horizontal="left"/>
      <protection/>
    </xf>
    <xf numFmtId="0" fontId="26" fillId="0" borderId="0" xfId="95" applyFont="1" applyAlignment="1">
      <alignment/>
      <protection/>
    </xf>
    <xf numFmtId="0" fontId="20" fillId="24" borderId="0" xfId="95" applyFont="1" applyFill="1" applyAlignment="1">
      <alignment horizontal="left" vertical="center"/>
      <protection/>
    </xf>
    <xf numFmtId="0" fontId="30" fillId="24" borderId="0" xfId="95" applyFont="1" applyFill="1" applyAlignment="1">
      <alignment horizontal="left" vertical="center"/>
      <protection/>
    </xf>
    <xf numFmtId="0" fontId="20" fillId="0" borderId="0" xfId="95" applyFont="1" applyAlignment="1">
      <alignment/>
      <protection/>
    </xf>
    <xf numFmtId="0" fontId="20" fillId="24" borderId="0" xfId="95" applyFont="1" applyFill="1" applyBorder="1" applyAlignment="1">
      <alignment horizontal="left" vertical="center"/>
      <protection/>
    </xf>
    <xf numFmtId="0" fontId="26" fillId="0" borderId="0" xfId="95" applyFont="1">
      <alignment/>
      <protection/>
    </xf>
    <xf numFmtId="0" fontId="25" fillId="24" borderId="10" xfId="95" applyFont="1" applyFill="1" applyBorder="1" applyAlignment="1">
      <alignment horizontal="center" vertical="center" wrapText="1"/>
      <protection/>
    </xf>
    <xf numFmtId="0" fontId="25" fillId="24" borderId="11" xfId="95" applyFont="1" applyFill="1" applyBorder="1" applyAlignment="1">
      <alignment horizontal="center" vertical="center" wrapText="1"/>
      <protection/>
    </xf>
    <xf numFmtId="0" fontId="25" fillId="24" borderId="12" xfId="95" applyFont="1" applyFill="1" applyBorder="1" applyAlignment="1">
      <alignment horizontal="center" vertical="center" wrapText="1"/>
      <protection/>
    </xf>
    <xf numFmtId="0" fontId="25" fillId="24" borderId="13" xfId="95" applyFont="1" applyFill="1" applyBorder="1" applyAlignment="1">
      <alignment horizontal="center" vertical="center" wrapText="1"/>
      <protection/>
    </xf>
    <xf numFmtId="0" fontId="25" fillId="24" borderId="14" xfId="95" applyFont="1" applyFill="1" applyBorder="1" applyAlignment="1">
      <alignment horizontal="center" vertical="center" wrapText="1"/>
      <protection/>
    </xf>
    <xf numFmtId="0" fontId="25" fillId="24" borderId="15" xfId="95" applyFont="1" applyFill="1" applyBorder="1" applyAlignment="1">
      <alignment horizontal="center" vertical="center" wrapText="1"/>
      <protection/>
    </xf>
    <xf numFmtId="0" fontId="25" fillId="24" borderId="16" xfId="95" applyFont="1" applyFill="1" applyBorder="1" applyAlignment="1">
      <alignment horizontal="center" vertical="center" wrapText="1"/>
      <protection/>
    </xf>
    <xf numFmtId="0" fontId="27" fillId="24" borderId="17" xfId="95" applyFont="1" applyFill="1" applyBorder="1" applyAlignment="1">
      <alignment horizontal="center" vertical="center"/>
      <protection/>
    </xf>
    <xf numFmtId="0" fontId="27" fillId="24" borderId="18" xfId="95" applyFont="1" applyFill="1" applyBorder="1" applyAlignment="1">
      <alignment horizontal="center" vertical="center" wrapText="1"/>
      <protection/>
    </xf>
    <xf numFmtId="0" fontId="27" fillId="24" borderId="19" xfId="95" applyFont="1" applyFill="1" applyBorder="1" applyAlignment="1">
      <alignment horizontal="center" vertical="center" wrapText="1"/>
      <protection/>
    </xf>
    <xf numFmtId="0" fontId="27" fillId="24" borderId="13" xfId="95" applyFont="1" applyFill="1" applyBorder="1" applyAlignment="1">
      <alignment horizontal="center" vertical="center"/>
      <protection/>
    </xf>
    <xf numFmtId="0" fontId="27" fillId="24" borderId="14" xfId="95" applyFont="1" applyFill="1" applyBorder="1" applyAlignment="1">
      <alignment horizontal="center" vertical="center" wrapText="1"/>
      <protection/>
    </xf>
    <xf numFmtId="0" fontId="27" fillId="24" borderId="20" xfId="95" applyFont="1" applyFill="1" applyBorder="1" applyAlignment="1">
      <alignment horizontal="center" vertical="center"/>
      <protection/>
    </xf>
    <xf numFmtId="0" fontId="27" fillId="24" borderId="13" xfId="95" applyFont="1" applyFill="1" applyBorder="1" applyAlignment="1">
      <alignment horizontal="center" vertical="center" wrapText="1"/>
      <protection/>
    </xf>
    <xf numFmtId="0" fontId="27" fillId="24" borderId="14" xfId="95" applyFont="1" applyFill="1" applyBorder="1" applyAlignment="1">
      <alignment horizontal="center" vertical="center"/>
      <protection/>
    </xf>
    <xf numFmtId="0" fontId="27" fillId="24" borderId="20" xfId="95" applyFont="1" applyFill="1" applyBorder="1" applyAlignment="1">
      <alignment horizontal="center" vertical="center" wrapText="1"/>
      <protection/>
    </xf>
    <xf numFmtId="0" fontId="20" fillId="24" borderId="21" xfId="95" applyFont="1" applyFill="1" applyBorder="1">
      <alignment/>
      <protection/>
    </xf>
    <xf numFmtId="0" fontId="28" fillId="20" borderId="14" xfId="95" applyFont="1" applyFill="1" applyBorder="1" applyAlignment="1">
      <alignment vertical="center" wrapText="1"/>
      <protection/>
    </xf>
    <xf numFmtId="0" fontId="20" fillId="25" borderId="22" xfId="95" applyFont="1" applyFill="1" applyBorder="1" applyAlignment="1">
      <alignment vertical="center" wrapText="1"/>
      <protection/>
    </xf>
    <xf numFmtId="0" fontId="35" fillId="0" borderId="0" xfId="95" applyFont="1" applyAlignment="1">
      <alignment vertical="top"/>
      <protection/>
    </xf>
    <xf numFmtId="188" fontId="20" fillId="25" borderId="22" xfId="95" applyNumberFormat="1" applyFont="1" applyFill="1" applyBorder="1" applyAlignment="1">
      <alignment vertical="center" wrapText="1"/>
      <protection/>
    </xf>
    <xf numFmtId="0" fontId="20" fillId="24" borderId="23" xfId="95" applyFont="1" applyFill="1" applyBorder="1" applyAlignment="1">
      <alignment vertical="center" wrapText="1"/>
      <protection/>
    </xf>
    <xf numFmtId="0" fontId="20" fillId="24" borderId="22" xfId="95" applyFont="1" applyFill="1" applyBorder="1" applyAlignment="1">
      <alignment vertical="center" wrapText="1"/>
      <protection/>
    </xf>
    <xf numFmtId="0" fontId="20" fillId="0" borderId="24" xfId="95" applyFont="1" applyBorder="1">
      <alignment/>
      <protection/>
    </xf>
    <xf numFmtId="188" fontId="26" fillId="0" borderId="25" xfId="95" applyNumberFormat="1" applyFont="1" applyBorder="1" applyAlignment="1">
      <alignment horizontal="center"/>
      <protection/>
    </xf>
    <xf numFmtId="0" fontId="20" fillId="0" borderId="26" xfId="95" applyFont="1" applyBorder="1">
      <alignment/>
      <protection/>
    </xf>
    <xf numFmtId="0" fontId="20" fillId="0" borderId="27" xfId="95" applyFont="1" applyBorder="1">
      <alignment/>
      <protection/>
    </xf>
    <xf numFmtId="188" fontId="26" fillId="0" borderId="27" xfId="95" applyNumberFormat="1" applyFont="1" applyBorder="1" applyAlignment="1">
      <alignment horizontal="center"/>
      <protection/>
    </xf>
    <xf numFmtId="0" fontId="20" fillId="0" borderId="28" xfId="95" applyFont="1" applyBorder="1">
      <alignment/>
      <protection/>
    </xf>
    <xf numFmtId="188" fontId="20" fillId="0" borderId="24" xfId="95" applyNumberFormat="1" applyFont="1" applyBorder="1">
      <alignment/>
      <protection/>
    </xf>
    <xf numFmtId="0" fontId="20" fillId="0" borderId="29" xfId="95" applyFont="1" applyBorder="1">
      <alignment/>
      <protection/>
    </xf>
    <xf numFmtId="0" fontId="20" fillId="0" borderId="30" xfId="95" applyFont="1" applyBorder="1">
      <alignment/>
      <protection/>
    </xf>
    <xf numFmtId="188" fontId="20" fillId="0" borderId="29" xfId="95" applyNumberFormat="1" applyFont="1" applyBorder="1">
      <alignment/>
      <protection/>
    </xf>
    <xf numFmtId="188" fontId="20" fillId="0" borderId="30" xfId="95" applyNumberFormat="1" applyFont="1" applyBorder="1">
      <alignment/>
      <protection/>
    </xf>
    <xf numFmtId="2" fontId="20" fillId="24" borderId="22" xfId="95" applyNumberFormat="1" applyFont="1" applyFill="1" applyBorder="1" applyAlignment="1">
      <alignment vertical="center" wrapText="1"/>
      <protection/>
    </xf>
    <xf numFmtId="188" fontId="20" fillId="0" borderId="28" xfId="95" applyNumberFormat="1" applyFont="1" applyBorder="1">
      <alignment/>
      <protection/>
    </xf>
    <xf numFmtId="188" fontId="20" fillId="24" borderId="22" xfId="95" applyNumberFormat="1" applyFont="1" applyFill="1" applyBorder="1" applyAlignment="1">
      <alignment vertical="center" wrapText="1"/>
      <protection/>
    </xf>
    <xf numFmtId="0" fontId="25" fillId="24" borderId="31" xfId="95" applyFont="1" applyFill="1" applyBorder="1" applyAlignment="1">
      <alignment horizontal="center" vertical="center"/>
      <protection/>
    </xf>
    <xf numFmtId="0" fontId="25" fillId="24" borderId="32" xfId="95" applyFont="1" applyFill="1" applyBorder="1" applyAlignment="1">
      <alignment horizontal="center" vertical="center"/>
      <protection/>
    </xf>
    <xf numFmtId="0" fontId="25" fillId="24" borderId="33" xfId="95" applyFont="1" applyFill="1" applyBorder="1" applyAlignment="1">
      <alignment horizontal="center" vertical="center"/>
      <protection/>
    </xf>
    <xf numFmtId="0" fontId="29" fillId="24" borderId="31" xfId="95" applyFont="1" applyFill="1" applyBorder="1" applyAlignment="1">
      <alignment horizontal="center" vertical="center" wrapText="1"/>
      <protection/>
    </xf>
    <xf numFmtId="0" fontId="29" fillId="24" borderId="32" xfId="95" applyFont="1" applyFill="1" applyBorder="1" applyAlignment="1">
      <alignment horizontal="center" vertical="center" wrapText="1"/>
      <protection/>
    </xf>
    <xf numFmtId="0" fontId="29" fillId="24" borderId="33" xfId="95" applyFont="1" applyFill="1" applyBorder="1" applyAlignment="1">
      <alignment horizontal="center" vertical="center" wrapText="1"/>
      <protection/>
    </xf>
    <xf numFmtId="0" fontId="24" fillId="0" borderId="34" xfId="95" applyFont="1" applyBorder="1" applyAlignment="1">
      <alignment horizontal="center" vertical="center" wrapText="1"/>
      <protection/>
    </xf>
    <xf numFmtId="0" fontId="24" fillId="0" borderId="35" xfId="95" applyFont="1" applyBorder="1" applyAlignment="1">
      <alignment horizontal="center" vertical="center" wrapText="1"/>
      <protection/>
    </xf>
    <xf numFmtId="0" fontId="24" fillId="0" borderId="36" xfId="95" applyFont="1" applyBorder="1" applyAlignment="1">
      <alignment horizontal="center" vertical="center" wrapText="1"/>
      <protection/>
    </xf>
    <xf numFmtId="0" fontId="23" fillId="0" borderId="34" xfId="95" applyFont="1" applyBorder="1" applyAlignment="1">
      <alignment horizontal="center" vertical="center" wrapText="1"/>
      <protection/>
    </xf>
    <xf numFmtId="0" fontId="23" fillId="0" borderId="37" xfId="95" applyFont="1" applyBorder="1" applyAlignment="1">
      <alignment horizontal="center" vertical="center" wrapText="1"/>
      <protection/>
    </xf>
    <xf numFmtId="0" fontId="23" fillId="0" borderId="38" xfId="95" applyFont="1" applyBorder="1" applyAlignment="1">
      <alignment horizontal="center" vertical="center" wrapText="1"/>
      <protection/>
    </xf>
    <xf numFmtId="0" fontId="23" fillId="0" borderId="36" xfId="95" applyFont="1" applyBorder="1" applyAlignment="1">
      <alignment horizontal="center" vertical="center" wrapText="1"/>
      <protection/>
    </xf>
    <xf numFmtId="0" fontId="23" fillId="0" borderId="39" xfId="95" applyFont="1" applyBorder="1" applyAlignment="1">
      <alignment horizontal="center" vertical="center" wrapText="1"/>
      <protection/>
    </xf>
    <xf numFmtId="0" fontId="23" fillId="0" borderId="40" xfId="95" applyFont="1" applyBorder="1" applyAlignment="1">
      <alignment horizontal="center" vertical="center" wrapText="1"/>
      <protection/>
    </xf>
    <xf numFmtId="0" fontId="20" fillId="0" borderId="13" xfId="95" applyFont="1" applyBorder="1" applyAlignment="1">
      <alignment horizontal="center" vertical="center"/>
      <protection/>
    </xf>
    <xf numFmtId="0" fontId="20" fillId="0" borderId="14" xfId="95" applyFont="1" applyBorder="1" applyAlignment="1">
      <alignment horizontal="center" vertical="center"/>
      <protection/>
    </xf>
    <xf numFmtId="0" fontId="23" fillId="0" borderId="41" xfId="95" applyFont="1" applyBorder="1" applyAlignment="1">
      <alignment horizontal="center" vertical="center" wrapText="1"/>
      <protection/>
    </xf>
    <xf numFmtId="0" fontId="23" fillId="0" borderId="42" xfId="95" applyFont="1" applyBorder="1" applyAlignment="1">
      <alignment horizontal="center" vertical="center" wrapText="1"/>
      <protection/>
    </xf>
    <xf numFmtId="0" fontId="20" fillId="0" borderId="20" xfId="95" applyFont="1" applyBorder="1" applyAlignment="1">
      <alignment horizontal="center" vertical="center"/>
      <protection/>
    </xf>
    <xf numFmtId="0" fontId="20" fillId="0" borderId="13" xfId="95" applyFont="1" applyBorder="1" applyAlignment="1">
      <alignment horizontal="center" vertical="center" wrapText="1"/>
      <protection/>
    </xf>
    <xf numFmtId="0" fontId="20" fillId="0" borderId="14" xfId="95" applyFont="1" applyBorder="1" applyAlignment="1">
      <alignment horizontal="center" vertical="center" wrapText="1"/>
      <protection/>
    </xf>
    <xf numFmtId="0" fontId="20" fillId="0" borderId="27" xfId="95" applyFont="1" applyBorder="1" applyAlignment="1">
      <alignment horizontal="center" vertical="center" wrapText="1"/>
      <protection/>
    </xf>
    <xf numFmtId="0" fontId="20" fillId="0" borderId="43" xfId="95" applyFont="1" applyBorder="1" applyAlignment="1">
      <alignment horizontal="center" vertical="center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3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Финансовый 2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8"/>
  <sheetViews>
    <sheetView tabSelected="1" zoomScalePageLayoutView="0" workbookViewId="0" topLeftCell="B39">
      <pane xSplit="6060" ySplit="3525" topLeftCell="A4" activePane="bottomLeft" state="split"/>
      <selection pane="topLeft" activeCell="B17" sqref="A1:IV16384"/>
      <selection pane="topRight" activeCell="B15" sqref="B1:AT16384"/>
      <selection pane="bottomLeft" activeCell="B113" sqref="A113:IV140"/>
      <selection pane="bottomRight" activeCell="F14" sqref="F14"/>
    </sheetView>
  </sheetViews>
  <sheetFormatPr defaultColWidth="9.140625" defaultRowHeight="12.75"/>
  <cols>
    <col min="1" max="1" width="5.57421875" style="1" customWidth="1"/>
    <col min="2" max="2" width="48.28125" style="1" customWidth="1"/>
    <col min="3" max="3" width="24.140625" style="1" customWidth="1"/>
    <col min="4" max="4" width="14.140625" style="1" customWidth="1"/>
    <col min="5" max="5" width="13.00390625" style="1" customWidth="1"/>
    <col min="6" max="6" width="13.421875" style="1" customWidth="1"/>
    <col min="7" max="7" width="13.140625" style="1" customWidth="1"/>
    <col min="8" max="8" width="14.140625" style="1" customWidth="1"/>
    <col min="9" max="9" width="14.28125" style="1" customWidth="1"/>
    <col min="10" max="10" width="12.00390625" style="1" customWidth="1"/>
    <col min="11" max="11" width="15.28125" style="1" customWidth="1"/>
    <col min="12" max="12" width="13.140625" style="1" customWidth="1"/>
    <col min="13" max="14" width="13.7109375" style="1" customWidth="1"/>
    <col min="15" max="15" width="12.421875" style="1" customWidth="1"/>
    <col min="16" max="16" width="13.28125" style="1" customWidth="1"/>
    <col min="17" max="18" width="12.8515625" style="1" customWidth="1"/>
    <col min="19" max="19" width="12.421875" style="1" customWidth="1"/>
    <col min="20" max="20" width="13.00390625" style="1" customWidth="1"/>
    <col min="21" max="21" width="14.421875" style="1" customWidth="1"/>
    <col min="22" max="22" width="13.8515625" style="1" customWidth="1"/>
    <col min="23" max="33" width="14.00390625" style="1" customWidth="1"/>
    <col min="34" max="34" width="13.00390625" style="1" customWidth="1"/>
    <col min="35" max="37" width="14.140625" style="1" customWidth="1"/>
    <col min="38" max="38" width="9.140625" style="1" customWidth="1"/>
    <col min="39" max="39" width="12.57421875" style="1" customWidth="1"/>
    <col min="40" max="16384" width="9.140625" style="1" customWidth="1"/>
  </cols>
  <sheetData>
    <row r="1" ht="13.5">
      <c r="I1" s="2" t="s">
        <v>108</v>
      </c>
    </row>
    <row r="2" ht="13.5">
      <c r="I2" s="2" t="s">
        <v>109</v>
      </c>
    </row>
    <row r="3" ht="13.5">
      <c r="I3" s="2" t="s">
        <v>0</v>
      </c>
    </row>
    <row r="4" ht="13.5">
      <c r="I4" s="2" t="s">
        <v>1</v>
      </c>
    </row>
    <row r="5" spans="9:26" ht="13.5">
      <c r="I5" s="2" t="s">
        <v>110</v>
      </c>
      <c r="M5" s="2"/>
      <c r="N5" s="2"/>
      <c r="P5" s="2"/>
      <c r="Q5" s="2"/>
      <c r="R5" s="2"/>
      <c r="T5" s="2"/>
      <c r="U5" s="2"/>
      <c r="V5" s="2"/>
      <c r="Y5" s="2"/>
      <c r="Z5" s="2"/>
    </row>
    <row r="7" spans="2:19" ht="30" customHeight="1">
      <c r="B7" s="3"/>
      <c r="C7" s="4" t="s">
        <v>111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26.25" customHeight="1">
      <c r="A8" s="6" t="s">
        <v>112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</row>
    <row r="9" spans="1:19" ht="18" customHeight="1">
      <c r="A9" s="6"/>
      <c r="B9" s="6" t="s">
        <v>113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  <c r="S9" s="8"/>
    </row>
    <row r="10" spans="2:22" ht="21" customHeight="1">
      <c r="B10" s="6" t="s">
        <v>127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19" ht="20.25" customHeight="1">
      <c r="A11" s="7"/>
      <c r="B11" s="7"/>
      <c r="C11" s="9" t="s">
        <v>128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8"/>
      <c r="R11" s="8"/>
      <c r="S11" s="8"/>
    </row>
    <row r="12" spans="1:19" ht="20.25" customHeight="1">
      <c r="A12" s="7"/>
      <c r="B12" s="7"/>
      <c r="C12" s="1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  <c r="S12" s="8"/>
    </row>
    <row r="13" spans="1:19" ht="15" customHeight="1">
      <c r="A13" s="11" t="s">
        <v>2</v>
      </c>
      <c r="B13" s="10"/>
      <c r="C13" s="1" t="s">
        <v>114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2" t="s">
        <v>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3" ht="29.25" customHeight="1">
      <c r="A15" s="14" t="s">
        <v>4</v>
      </c>
      <c r="B15" s="13"/>
      <c r="C15" s="13"/>
    </row>
    <row r="16" spans="1:9" ht="19.5" customHeight="1" thickBot="1">
      <c r="A16" s="14"/>
      <c r="B16" s="13"/>
      <c r="C16" s="13"/>
      <c r="I16" s="15" t="s">
        <v>115</v>
      </c>
    </row>
    <row r="17" spans="1:37" ht="34.5" customHeight="1" thickBot="1">
      <c r="A17" s="53" t="s">
        <v>116</v>
      </c>
      <c r="B17" s="56" t="s">
        <v>117</v>
      </c>
      <c r="C17" s="59" t="s">
        <v>11</v>
      </c>
      <c r="D17" s="62" t="s">
        <v>12</v>
      </c>
      <c r="E17" s="63"/>
      <c r="F17" s="64"/>
      <c r="G17" s="68" t="s">
        <v>118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70" t="s">
        <v>119</v>
      </c>
      <c r="X17" s="70"/>
      <c r="Y17" s="70"/>
      <c r="Z17" s="69" t="s">
        <v>118</v>
      </c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72"/>
    </row>
    <row r="18" spans="1:37" ht="97.5" customHeight="1" thickBot="1">
      <c r="A18" s="54"/>
      <c r="B18" s="57"/>
      <c r="C18" s="60"/>
      <c r="D18" s="65"/>
      <c r="E18" s="66"/>
      <c r="F18" s="67"/>
      <c r="G18" s="73" t="s">
        <v>120</v>
      </c>
      <c r="H18" s="74"/>
      <c r="I18" s="74"/>
      <c r="J18" s="74" t="s">
        <v>121</v>
      </c>
      <c r="K18" s="74"/>
      <c r="L18" s="74"/>
      <c r="M18" s="74" t="s">
        <v>5</v>
      </c>
      <c r="N18" s="74"/>
      <c r="O18" s="74"/>
      <c r="P18" s="74" t="s">
        <v>6</v>
      </c>
      <c r="Q18" s="74"/>
      <c r="R18" s="74"/>
      <c r="S18" s="74"/>
      <c r="T18" s="74" t="s">
        <v>7</v>
      </c>
      <c r="U18" s="74"/>
      <c r="V18" s="74"/>
      <c r="W18" s="71"/>
      <c r="X18" s="71"/>
      <c r="Y18" s="71"/>
      <c r="Z18" s="75" t="s">
        <v>122</v>
      </c>
      <c r="AA18" s="75"/>
      <c r="AB18" s="75"/>
      <c r="AC18" s="75" t="s">
        <v>8</v>
      </c>
      <c r="AD18" s="75"/>
      <c r="AE18" s="75"/>
      <c r="AF18" s="75" t="s">
        <v>9</v>
      </c>
      <c r="AG18" s="75"/>
      <c r="AH18" s="75"/>
      <c r="AI18" s="75" t="s">
        <v>10</v>
      </c>
      <c r="AJ18" s="75"/>
      <c r="AK18" s="76"/>
    </row>
    <row r="19" spans="1:37" ht="51.75" thickBot="1">
      <c r="A19" s="55"/>
      <c r="B19" s="58"/>
      <c r="C19" s="61"/>
      <c r="D19" s="16" t="s">
        <v>13</v>
      </c>
      <c r="E19" s="17" t="s">
        <v>14</v>
      </c>
      <c r="F19" s="18" t="s">
        <v>15</v>
      </c>
      <c r="G19" s="19" t="s">
        <v>13</v>
      </c>
      <c r="H19" s="20" t="s">
        <v>14</v>
      </c>
      <c r="I19" s="20" t="s">
        <v>15</v>
      </c>
      <c r="J19" s="20" t="s">
        <v>13</v>
      </c>
      <c r="K19" s="20" t="s">
        <v>14</v>
      </c>
      <c r="L19" s="20" t="s">
        <v>15</v>
      </c>
      <c r="M19" s="20" t="s">
        <v>13</v>
      </c>
      <c r="N19" s="20" t="s">
        <v>14</v>
      </c>
      <c r="O19" s="20" t="s">
        <v>15</v>
      </c>
      <c r="P19" s="17" t="s">
        <v>13</v>
      </c>
      <c r="Q19" s="17" t="s">
        <v>14</v>
      </c>
      <c r="R19" s="17"/>
      <c r="S19" s="17" t="s">
        <v>15</v>
      </c>
      <c r="T19" s="17" t="s">
        <v>13</v>
      </c>
      <c r="U19" s="17" t="s">
        <v>14</v>
      </c>
      <c r="V19" s="17" t="s">
        <v>15</v>
      </c>
      <c r="W19" s="17" t="s">
        <v>123</v>
      </c>
      <c r="X19" s="17" t="s">
        <v>14</v>
      </c>
      <c r="Y19" s="17" t="s">
        <v>15</v>
      </c>
      <c r="Z19" s="21" t="s">
        <v>13</v>
      </c>
      <c r="AA19" s="21" t="s">
        <v>14</v>
      </c>
      <c r="AB19" s="21" t="s">
        <v>15</v>
      </c>
      <c r="AC19" s="21" t="s">
        <v>13</v>
      </c>
      <c r="AD19" s="21" t="s">
        <v>14</v>
      </c>
      <c r="AE19" s="21" t="s">
        <v>15</v>
      </c>
      <c r="AF19" s="21" t="s">
        <v>13</v>
      </c>
      <c r="AG19" s="21" t="s">
        <v>14</v>
      </c>
      <c r="AH19" s="21" t="s">
        <v>15</v>
      </c>
      <c r="AI19" s="21" t="s">
        <v>13</v>
      </c>
      <c r="AJ19" s="21" t="s">
        <v>14</v>
      </c>
      <c r="AK19" s="22" t="s">
        <v>15</v>
      </c>
    </row>
    <row r="20" spans="1:37" ht="14.25" thickBot="1">
      <c r="A20" s="23">
        <v>1</v>
      </c>
      <c r="B20" s="24">
        <v>2</v>
      </c>
      <c r="C20" s="25">
        <v>3</v>
      </c>
      <c r="D20" s="26">
        <v>4</v>
      </c>
      <c r="E20" s="27">
        <v>5</v>
      </c>
      <c r="F20" s="28">
        <v>6</v>
      </c>
      <c r="G20" s="29">
        <v>7</v>
      </c>
      <c r="H20" s="30">
        <v>8</v>
      </c>
      <c r="I20" s="27">
        <v>9</v>
      </c>
      <c r="J20" s="27">
        <v>10</v>
      </c>
      <c r="K20" s="30">
        <v>11</v>
      </c>
      <c r="L20" s="27">
        <v>12</v>
      </c>
      <c r="M20" s="30">
        <v>13</v>
      </c>
      <c r="N20" s="27">
        <v>14</v>
      </c>
      <c r="O20" s="30">
        <v>15</v>
      </c>
      <c r="P20" s="27">
        <v>16</v>
      </c>
      <c r="Q20" s="30">
        <v>17</v>
      </c>
      <c r="R20" s="30"/>
      <c r="S20" s="27">
        <v>18</v>
      </c>
      <c r="T20" s="30">
        <v>19</v>
      </c>
      <c r="U20" s="27">
        <v>20</v>
      </c>
      <c r="V20" s="30">
        <v>21</v>
      </c>
      <c r="W20" s="27">
        <v>22</v>
      </c>
      <c r="X20" s="30">
        <v>23</v>
      </c>
      <c r="Y20" s="27">
        <v>24</v>
      </c>
      <c r="Z20" s="30">
        <v>25</v>
      </c>
      <c r="AA20" s="27">
        <v>26</v>
      </c>
      <c r="AB20" s="30">
        <v>27</v>
      </c>
      <c r="AC20" s="27">
        <v>28</v>
      </c>
      <c r="AD20" s="30">
        <v>29</v>
      </c>
      <c r="AE20" s="27">
        <v>30</v>
      </c>
      <c r="AF20" s="30">
        <v>31</v>
      </c>
      <c r="AG20" s="27">
        <v>32</v>
      </c>
      <c r="AH20" s="30">
        <v>33</v>
      </c>
      <c r="AI20" s="27">
        <v>34</v>
      </c>
      <c r="AJ20" s="30">
        <v>35</v>
      </c>
      <c r="AK20" s="31">
        <v>36</v>
      </c>
    </row>
    <row r="21" spans="1:39" ht="14.25" thickBot="1">
      <c r="A21" s="32">
        <v>1</v>
      </c>
      <c r="B21" s="37" t="s">
        <v>16</v>
      </c>
      <c r="C21" s="38">
        <v>10033.2</v>
      </c>
      <c r="D21" s="39">
        <f aca="true" t="shared" si="0" ref="D21:D52">G21+J21+M21+P21+T21</f>
        <v>79957</v>
      </c>
      <c r="E21" s="39">
        <f aca="true" t="shared" si="1" ref="E21:E52">H21+K21+N21+Q21+U21</f>
        <v>79323.9</v>
      </c>
      <c r="F21" s="40">
        <f aca="true" t="shared" si="2" ref="F21:F52">D21-E21</f>
        <v>633.1000000000058</v>
      </c>
      <c r="G21" s="41"/>
      <c r="H21" s="42"/>
      <c r="I21" s="43">
        <f aca="true" t="shared" si="3" ref="I21:I52">G21-H21</f>
        <v>0</v>
      </c>
      <c r="J21" s="44">
        <v>229</v>
      </c>
      <c r="K21" s="42">
        <v>210.9</v>
      </c>
      <c r="L21" s="43">
        <f>J21-K21</f>
        <v>18.099999999999994</v>
      </c>
      <c r="M21" s="44">
        <v>502.1</v>
      </c>
      <c r="N21" s="42">
        <v>502.1</v>
      </c>
      <c r="O21" s="43">
        <f>M21-N21</f>
        <v>0</v>
      </c>
      <c r="P21" s="44">
        <v>79225.9</v>
      </c>
      <c r="Q21" s="42">
        <v>78610.9</v>
      </c>
      <c r="R21" s="42">
        <f>S21/Q21*100</f>
        <v>0.7823342564453531</v>
      </c>
      <c r="S21" s="43">
        <f>P21-Q21</f>
        <v>615</v>
      </c>
      <c r="T21" s="44"/>
      <c r="U21" s="42"/>
      <c r="V21" s="43">
        <f>T21-U21</f>
        <v>0</v>
      </c>
      <c r="W21" s="44">
        <f aca="true" t="shared" si="4" ref="W21:W52">Z21+AC21+AF21+AI21</f>
        <v>89990.2</v>
      </c>
      <c r="X21" s="44">
        <f aca="true" t="shared" si="5" ref="X21:X52">AA21+AD21+AG21+AJ21</f>
        <v>87398.5</v>
      </c>
      <c r="Y21" s="43">
        <f>W21-X21</f>
        <v>2591.699999999997</v>
      </c>
      <c r="Z21" s="44">
        <v>78005.5</v>
      </c>
      <c r="AA21" s="42">
        <v>78005.5</v>
      </c>
      <c r="AB21" s="43">
        <f>Z21-AA21</f>
        <v>0</v>
      </c>
      <c r="AC21" s="44">
        <v>9544.7</v>
      </c>
      <c r="AD21" s="42">
        <v>7175</v>
      </c>
      <c r="AE21" s="43">
        <f>AC21-AD21</f>
        <v>2369.7000000000007</v>
      </c>
      <c r="AF21" s="44"/>
      <c r="AG21" s="44"/>
      <c r="AH21" s="43">
        <f>AF21-AG21</f>
        <v>0</v>
      </c>
      <c r="AI21" s="44">
        <v>2440</v>
      </c>
      <c r="AJ21" s="42">
        <v>2218</v>
      </c>
      <c r="AK21" s="40">
        <f aca="true" t="shared" si="6" ref="AK21:AK83">AI21-AJ21</f>
        <v>222</v>
      </c>
      <c r="AL21" s="1">
        <f>W21-D21-C21</f>
        <v>0</v>
      </c>
      <c r="AM21" s="1">
        <f>X21-E21-C21</f>
        <v>-1958.599999999995</v>
      </c>
    </row>
    <row r="22" spans="1:39" ht="14.25" thickBot="1">
      <c r="A22" s="32">
        <v>2</v>
      </c>
      <c r="B22" s="37" t="s">
        <v>17</v>
      </c>
      <c r="C22" s="38">
        <v>955.4</v>
      </c>
      <c r="D22" s="39">
        <f t="shared" si="0"/>
        <v>48011.99999999999</v>
      </c>
      <c r="E22" s="45">
        <f t="shared" si="1"/>
        <v>48011.5</v>
      </c>
      <c r="F22" s="40">
        <f t="shared" si="2"/>
        <v>0.49999999999272404</v>
      </c>
      <c r="G22" s="39"/>
      <c r="H22" s="46"/>
      <c r="I22" s="43">
        <f t="shared" si="3"/>
        <v>0</v>
      </c>
      <c r="J22" s="47">
        <v>152.5</v>
      </c>
      <c r="K22" s="46">
        <v>152.5</v>
      </c>
      <c r="L22" s="43">
        <f aca="true" t="shared" si="7" ref="L22:L84">J22-K22</f>
        <v>0</v>
      </c>
      <c r="M22" s="47">
        <v>259.1</v>
      </c>
      <c r="N22" s="46">
        <v>259.1</v>
      </c>
      <c r="O22" s="43">
        <f aca="true" t="shared" si="8" ref="O22:O84">M22-N22</f>
        <v>0</v>
      </c>
      <c r="P22" s="47">
        <v>47378.899999999994</v>
      </c>
      <c r="Q22" s="48">
        <v>47378.4</v>
      </c>
      <c r="R22" s="42">
        <f aca="true" t="shared" si="9" ref="R22:R84">S22/Q22*100</f>
        <v>0.001055333232005986</v>
      </c>
      <c r="S22" s="43">
        <f aca="true" t="shared" si="10" ref="S22:S84">P22-Q22</f>
        <v>0.49999999999272404</v>
      </c>
      <c r="T22" s="47">
        <v>221.5</v>
      </c>
      <c r="U22" s="46">
        <v>221.5</v>
      </c>
      <c r="V22" s="43">
        <f aca="true" t="shared" si="11" ref="V22:V84">T22-U22</f>
        <v>0</v>
      </c>
      <c r="W22" s="44">
        <f t="shared" si="4"/>
        <v>48967.4</v>
      </c>
      <c r="X22" s="44">
        <f t="shared" si="5"/>
        <v>43464.9</v>
      </c>
      <c r="Y22" s="43">
        <f aca="true" t="shared" si="12" ref="Y22:Y84">W22-X22</f>
        <v>5502.5</v>
      </c>
      <c r="Z22" s="47">
        <v>42719.9</v>
      </c>
      <c r="AA22" s="46">
        <v>38833.9</v>
      </c>
      <c r="AB22" s="43">
        <f aca="true" t="shared" si="13" ref="AB22:AB84">Z22-AA22</f>
        <v>3886</v>
      </c>
      <c r="AC22" s="47">
        <v>5085.5</v>
      </c>
      <c r="AD22" s="46">
        <v>4301</v>
      </c>
      <c r="AE22" s="43">
        <f aca="true" t="shared" si="14" ref="AE22:AE84">AC22-AD22</f>
        <v>784.5</v>
      </c>
      <c r="AF22" s="44"/>
      <c r="AG22" s="44"/>
      <c r="AH22" s="43">
        <f aca="true" t="shared" si="15" ref="AH22:AH84">AF22-AG22</f>
        <v>0</v>
      </c>
      <c r="AI22" s="47">
        <v>1162</v>
      </c>
      <c r="AJ22" s="46">
        <v>330</v>
      </c>
      <c r="AK22" s="40">
        <f t="shared" si="6"/>
        <v>832</v>
      </c>
      <c r="AL22" s="1">
        <f aca="true" t="shared" si="16" ref="AL22:AL85">W22-D22-C22</f>
        <v>8.753886504564434E-12</v>
      </c>
      <c r="AM22" s="1">
        <f aca="true" t="shared" si="17" ref="AM22:AM85">X22-E22-C22</f>
        <v>-5501.999999999998</v>
      </c>
    </row>
    <row r="23" spans="1:39" ht="14.25" thickBot="1">
      <c r="A23" s="32">
        <v>3</v>
      </c>
      <c r="B23" s="37" t="s">
        <v>18</v>
      </c>
      <c r="C23" s="38">
        <v>1379.9</v>
      </c>
      <c r="D23" s="39">
        <f t="shared" si="0"/>
        <v>68336.59999999999</v>
      </c>
      <c r="E23" s="45">
        <f t="shared" si="1"/>
        <v>68258.1</v>
      </c>
      <c r="F23" s="40">
        <f t="shared" si="2"/>
        <v>78.49999999998545</v>
      </c>
      <c r="G23" s="39"/>
      <c r="H23" s="46"/>
      <c r="I23" s="43">
        <f t="shared" si="3"/>
        <v>0</v>
      </c>
      <c r="J23" s="47">
        <v>162.5</v>
      </c>
      <c r="K23" s="48">
        <v>85</v>
      </c>
      <c r="L23" s="43">
        <f t="shared" si="7"/>
        <v>77.5</v>
      </c>
      <c r="M23" s="47">
        <v>222</v>
      </c>
      <c r="N23" s="46">
        <v>221.5</v>
      </c>
      <c r="O23" s="43">
        <f t="shared" si="8"/>
        <v>0.5</v>
      </c>
      <c r="P23" s="47">
        <v>67952.09999999999</v>
      </c>
      <c r="Q23" s="48">
        <v>67951.6</v>
      </c>
      <c r="R23" s="42">
        <f t="shared" si="9"/>
        <v>0.0007358178467989688</v>
      </c>
      <c r="S23" s="43">
        <f t="shared" si="10"/>
        <v>0.4999999999854481</v>
      </c>
      <c r="T23" s="47"/>
      <c r="U23" s="46"/>
      <c r="V23" s="43">
        <f t="shared" si="11"/>
        <v>0</v>
      </c>
      <c r="W23" s="44">
        <f t="shared" si="4"/>
        <v>69716.5</v>
      </c>
      <c r="X23" s="44">
        <f t="shared" si="5"/>
        <v>72442.8</v>
      </c>
      <c r="Y23" s="43">
        <f t="shared" si="12"/>
        <v>-2726.300000000003</v>
      </c>
      <c r="Z23" s="47">
        <v>61352</v>
      </c>
      <c r="AA23" s="46">
        <v>64350.7</v>
      </c>
      <c r="AB23" s="43">
        <f t="shared" si="13"/>
        <v>-2998.699999999997</v>
      </c>
      <c r="AC23" s="47">
        <v>7364.5</v>
      </c>
      <c r="AD23" s="46">
        <v>7092.5</v>
      </c>
      <c r="AE23" s="43">
        <f t="shared" si="14"/>
        <v>272</v>
      </c>
      <c r="AF23" s="44"/>
      <c r="AG23" s="44"/>
      <c r="AH23" s="43">
        <f t="shared" si="15"/>
        <v>0</v>
      </c>
      <c r="AI23" s="47">
        <v>1000</v>
      </c>
      <c r="AJ23" s="46">
        <v>999.6</v>
      </c>
      <c r="AK23" s="40">
        <f t="shared" si="6"/>
        <v>0.39999999999997726</v>
      </c>
      <c r="AL23" s="1">
        <f t="shared" si="16"/>
        <v>8.640199666842818E-12</v>
      </c>
      <c r="AM23" s="1">
        <f t="shared" si="17"/>
        <v>2804.799999999997</v>
      </c>
    </row>
    <row r="24" spans="1:39" ht="14.25" thickBot="1">
      <c r="A24" s="32">
        <v>4</v>
      </c>
      <c r="B24" s="37" t="s">
        <v>19</v>
      </c>
      <c r="C24" s="38">
        <v>191.3</v>
      </c>
      <c r="D24" s="39">
        <f t="shared" si="0"/>
        <v>34782.3</v>
      </c>
      <c r="E24" s="45">
        <f t="shared" si="1"/>
        <v>34782.3</v>
      </c>
      <c r="F24" s="40">
        <f t="shared" si="2"/>
        <v>0</v>
      </c>
      <c r="G24" s="39"/>
      <c r="H24" s="46"/>
      <c r="I24" s="43">
        <f t="shared" si="3"/>
        <v>0</v>
      </c>
      <c r="J24" s="47">
        <v>20</v>
      </c>
      <c r="K24" s="48">
        <v>20.8</v>
      </c>
      <c r="L24" s="43">
        <f t="shared" si="7"/>
        <v>-0.8000000000000007</v>
      </c>
      <c r="M24" s="47"/>
      <c r="N24" s="46"/>
      <c r="O24" s="43">
        <f t="shared" si="8"/>
        <v>0</v>
      </c>
      <c r="P24" s="47">
        <v>34762.3</v>
      </c>
      <c r="Q24" s="48">
        <v>34761.5</v>
      </c>
      <c r="R24" s="42">
        <f t="shared" si="9"/>
        <v>0.0023013966601064693</v>
      </c>
      <c r="S24" s="43">
        <f t="shared" si="10"/>
        <v>0.8000000000029104</v>
      </c>
      <c r="T24" s="47"/>
      <c r="U24" s="46"/>
      <c r="V24" s="43">
        <f t="shared" si="11"/>
        <v>0</v>
      </c>
      <c r="W24" s="44">
        <f t="shared" si="4"/>
        <v>34973.6</v>
      </c>
      <c r="X24" s="44">
        <f t="shared" si="5"/>
        <v>33279.7</v>
      </c>
      <c r="Y24" s="43">
        <f t="shared" si="12"/>
        <v>1693.9000000000015</v>
      </c>
      <c r="Z24" s="47">
        <v>29972</v>
      </c>
      <c r="AA24" s="46">
        <v>29606.3</v>
      </c>
      <c r="AB24" s="43">
        <f t="shared" si="13"/>
        <v>365.7000000000007</v>
      </c>
      <c r="AC24" s="49">
        <v>5001.6</v>
      </c>
      <c r="AD24" s="46">
        <v>3673.4</v>
      </c>
      <c r="AE24" s="43">
        <f t="shared" si="14"/>
        <v>1328.2000000000003</v>
      </c>
      <c r="AF24" s="44"/>
      <c r="AG24" s="44"/>
      <c r="AH24" s="43">
        <f t="shared" si="15"/>
        <v>0</v>
      </c>
      <c r="AI24" s="47">
        <v>0</v>
      </c>
      <c r="AJ24" s="46"/>
      <c r="AK24" s="40">
        <f t="shared" si="6"/>
        <v>0</v>
      </c>
      <c r="AL24" s="1">
        <f t="shared" si="16"/>
        <v>-4.376943252282217E-12</v>
      </c>
      <c r="AM24" s="1">
        <f t="shared" si="17"/>
        <v>-1693.9000000000058</v>
      </c>
    </row>
    <row r="25" spans="1:39" ht="14.25" thickBot="1">
      <c r="A25" s="32">
        <v>5</v>
      </c>
      <c r="B25" s="37" t="s">
        <v>20</v>
      </c>
      <c r="C25" s="38">
        <v>12287.7</v>
      </c>
      <c r="D25" s="39">
        <f t="shared" si="0"/>
        <v>94325.4</v>
      </c>
      <c r="E25" s="45">
        <f t="shared" si="1"/>
        <v>95730.6</v>
      </c>
      <c r="F25" s="40">
        <f t="shared" si="2"/>
        <v>-1405.2000000000116</v>
      </c>
      <c r="G25" s="39"/>
      <c r="H25" s="46"/>
      <c r="I25" s="43">
        <f t="shared" si="3"/>
        <v>0</v>
      </c>
      <c r="J25" s="47">
        <v>122.9</v>
      </c>
      <c r="K25" s="48">
        <v>220.5</v>
      </c>
      <c r="L25" s="43">
        <f t="shared" si="7"/>
        <v>-97.6</v>
      </c>
      <c r="M25" s="47">
        <v>497</v>
      </c>
      <c r="N25" s="46">
        <v>718.5</v>
      </c>
      <c r="O25" s="43">
        <f t="shared" si="8"/>
        <v>-221.5</v>
      </c>
      <c r="P25" s="47">
        <v>93705.5</v>
      </c>
      <c r="Q25" s="48">
        <v>94717.8</v>
      </c>
      <c r="R25" s="42">
        <f t="shared" si="9"/>
        <v>-1.068753708384277</v>
      </c>
      <c r="S25" s="43">
        <f t="shared" si="10"/>
        <v>-1012.3000000000029</v>
      </c>
      <c r="T25" s="47"/>
      <c r="U25" s="46">
        <v>73.8</v>
      </c>
      <c r="V25" s="43">
        <f t="shared" si="11"/>
        <v>-73.8</v>
      </c>
      <c r="W25" s="44">
        <f t="shared" si="4"/>
        <v>106613.09999999999</v>
      </c>
      <c r="X25" s="44">
        <f t="shared" si="5"/>
        <v>98598.99999999999</v>
      </c>
      <c r="Y25" s="43">
        <f t="shared" si="12"/>
        <v>8014.100000000006</v>
      </c>
      <c r="Z25" s="47">
        <v>92301.4</v>
      </c>
      <c r="AA25" s="46">
        <v>89219.9</v>
      </c>
      <c r="AB25" s="43">
        <f t="shared" si="13"/>
        <v>3081.5</v>
      </c>
      <c r="AC25" s="47">
        <v>8211.7</v>
      </c>
      <c r="AD25" s="46">
        <v>7063.7</v>
      </c>
      <c r="AE25" s="43">
        <f t="shared" si="14"/>
        <v>1148.000000000001</v>
      </c>
      <c r="AF25" s="44"/>
      <c r="AG25" s="44"/>
      <c r="AH25" s="43">
        <f t="shared" si="15"/>
        <v>0</v>
      </c>
      <c r="AI25" s="47">
        <v>6100</v>
      </c>
      <c r="AJ25" s="46">
        <v>2315.4</v>
      </c>
      <c r="AK25" s="40">
        <f t="shared" si="6"/>
        <v>3784.6</v>
      </c>
      <c r="AL25" s="1">
        <f t="shared" si="16"/>
        <v>0</v>
      </c>
      <c r="AM25" s="1">
        <f t="shared" si="17"/>
        <v>-9419.300000000021</v>
      </c>
    </row>
    <row r="26" spans="1:39" ht="14.25" thickBot="1">
      <c r="A26" s="32">
        <v>6</v>
      </c>
      <c r="B26" s="37" t="s">
        <v>21</v>
      </c>
      <c r="C26" s="38">
        <v>20805.2</v>
      </c>
      <c r="D26" s="39">
        <f t="shared" si="0"/>
        <v>52229.3</v>
      </c>
      <c r="E26" s="45">
        <f t="shared" si="1"/>
        <v>52028.799999999996</v>
      </c>
      <c r="F26" s="40">
        <f t="shared" si="2"/>
        <v>200.50000000000728</v>
      </c>
      <c r="G26" s="39"/>
      <c r="H26" s="46"/>
      <c r="I26" s="43">
        <f t="shared" si="3"/>
        <v>0</v>
      </c>
      <c r="J26" s="47"/>
      <c r="K26" s="48"/>
      <c r="L26" s="43">
        <f t="shared" si="7"/>
        <v>0</v>
      </c>
      <c r="M26" s="47">
        <v>295.2</v>
      </c>
      <c r="N26" s="46">
        <v>295.2</v>
      </c>
      <c r="O26" s="43">
        <f t="shared" si="8"/>
        <v>0</v>
      </c>
      <c r="P26" s="47">
        <v>51934.100000000006</v>
      </c>
      <c r="Q26" s="48">
        <v>51733.6</v>
      </c>
      <c r="R26" s="42">
        <f t="shared" si="9"/>
        <v>0.3875624352451932</v>
      </c>
      <c r="S26" s="43">
        <f t="shared" si="10"/>
        <v>200.50000000000728</v>
      </c>
      <c r="T26" s="49"/>
      <c r="U26" s="48"/>
      <c r="V26" s="43">
        <f t="shared" si="11"/>
        <v>0</v>
      </c>
      <c r="W26" s="44">
        <f t="shared" si="4"/>
        <v>73034.5</v>
      </c>
      <c r="X26" s="44">
        <f t="shared" si="5"/>
        <v>54668.7</v>
      </c>
      <c r="Y26" s="43">
        <f t="shared" si="12"/>
        <v>18365.800000000003</v>
      </c>
      <c r="Z26" s="47">
        <v>54851.9</v>
      </c>
      <c r="AA26" s="46">
        <v>48284.2</v>
      </c>
      <c r="AB26" s="43">
        <f t="shared" si="13"/>
        <v>6567.700000000004</v>
      </c>
      <c r="AC26" s="47">
        <v>12814.4</v>
      </c>
      <c r="AD26" s="46">
        <v>6299.5</v>
      </c>
      <c r="AE26" s="43">
        <f t="shared" si="14"/>
        <v>6514.9</v>
      </c>
      <c r="AF26" s="44"/>
      <c r="AG26" s="44"/>
      <c r="AH26" s="43">
        <f t="shared" si="15"/>
        <v>0</v>
      </c>
      <c r="AI26" s="49">
        <v>5368.2</v>
      </c>
      <c r="AJ26" s="46">
        <v>85</v>
      </c>
      <c r="AK26" s="40">
        <f t="shared" si="6"/>
        <v>5283.2</v>
      </c>
      <c r="AL26" s="1">
        <f t="shared" si="16"/>
        <v>0</v>
      </c>
      <c r="AM26" s="1">
        <f t="shared" si="17"/>
        <v>-18165.3</v>
      </c>
    </row>
    <row r="27" spans="1:39" ht="14.25" thickBot="1">
      <c r="A27" s="32">
        <v>7</v>
      </c>
      <c r="B27" s="37" t="s">
        <v>22</v>
      </c>
      <c r="C27" s="38">
        <v>143.9</v>
      </c>
      <c r="D27" s="39">
        <f t="shared" si="0"/>
        <v>33121.4</v>
      </c>
      <c r="E27" s="45">
        <f t="shared" si="1"/>
        <v>33114.4</v>
      </c>
      <c r="F27" s="40">
        <f t="shared" si="2"/>
        <v>7</v>
      </c>
      <c r="G27" s="39"/>
      <c r="H27" s="46"/>
      <c r="I27" s="43">
        <f t="shared" si="3"/>
        <v>0</v>
      </c>
      <c r="J27" s="47"/>
      <c r="K27" s="48"/>
      <c r="L27" s="43">
        <f t="shared" si="7"/>
        <v>0</v>
      </c>
      <c r="M27" s="47">
        <v>416</v>
      </c>
      <c r="N27" s="46">
        <v>416.3</v>
      </c>
      <c r="O27" s="43">
        <f t="shared" si="8"/>
        <v>-0.30000000000001137</v>
      </c>
      <c r="P27" s="47">
        <v>32699.4</v>
      </c>
      <c r="Q27" s="48">
        <v>32698.1</v>
      </c>
      <c r="R27" s="42">
        <f t="shared" si="9"/>
        <v>0.003975766176025244</v>
      </c>
      <c r="S27" s="43">
        <f t="shared" si="10"/>
        <v>1.3000000000029104</v>
      </c>
      <c r="T27" s="49">
        <v>6</v>
      </c>
      <c r="U27" s="48"/>
      <c r="V27" s="43">
        <f t="shared" si="11"/>
        <v>6</v>
      </c>
      <c r="W27" s="44">
        <f t="shared" si="4"/>
        <v>31905.3</v>
      </c>
      <c r="X27" s="44">
        <f t="shared" si="5"/>
        <v>29669.100000000002</v>
      </c>
      <c r="Y27" s="43">
        <f t="shared" si="12"/>
        <v>2236.199999999997</v>
      </c>
      <c r="Z27" s="47">
        <v>28000</v>
      </c>
      <c r="AA27" s="46">
        <v>27672.2</v>
      </c>
      <c r="AB27" s="43">
        <f t="shared" si="13"/>
        <v>327.7999999999993</v>
      </c>
      <c r="AC27" s="49">
        <v>3905.3</v>
      </c>
      <c r="AD27" s="46">
        <v>1996.9</v>
      </c>
      <c r="AE27" s="43">
        <f t="shared" si="14"/>
        <v>1908.4</v>
      </c>
      <c r="AF27" s="44"/>
      <c r="AG27" s="44"/>
      <c r="AH27" s="43">
        <f t="shared" si="15"/>
        <v>0</v>
      </c>
      <c r="AI27" s="47"/>
      <c r="AJ27" s="46"/>
      <c r="AK27" s="40">
        <f t="shared" si="6"/>
        <v>0</v>
      </c>
      <c r="AL27" s="1">
        <f t="shared" si="16"/>
        <v>-1360.0000000000023</v>
      </c>
      <c r="AM27" s="1">
        <f t="shared" si="17"/>
        <v>-3589.1999999999994</v>
      </c>
    </row>
    <row r="28" spans="1:39" ht="14.25" thickBot="1">
      <c r="A28" s="32">
        <v>8</v>
      </c>
      <c r="B28" s="37" t="s">
        <v>23</v>
      </c>
      <c r="C28" s="38">
        <v>2259.4</v>
      </c>
      <c r="D28" s="39">
        <f t="shared" si="0"/>
        <v>38826.3</v>
      </c>
      <c r="E28" s="45">
        <f t="shared" si="1"/>
        <v>38318.9</v>
      </c>
      <c r="F28" s="40">
        <f t="shared" si="2"/>
        <v>507.40000000000146</v>
      </c>
      <c r="G28" s="39"/>
      <c r="H28" s="46"/>
      <c r="I28" s="43">
        <f t="shared" si="3"/>
        <v>0</v>
      </c>
      <c r="J28" s="47">
        <v>57</v>
      </c>
      <c r="K28" s="48">
        <v>57</v>
      </c>
      <c r="L28" s="43">
        <f t="shared" si="7"/>
        <v>0</v>
      </c>
      <c r="M28" s="47">
        <v>564</v>
      </c>
      <c r="N28" s="46">
        <v>114</v>
      </c>
      <c r="O28" s="43">
        <f t="shared" si="8"/>
        <v>450</v>
      </c>
      <c r="P28" s="47">
        <v>38149</v>
      </c>
      <c r="Q28" s="48">
        <v>38147.9</v>
      </c>
      <c r="R28" s="42">
        <f t="shared" si="9"/>
        <v>0.0028835139024652595</v>
      </c>
      <c r="S28" s="43">
        <f t="shared" si="10"/>
        <v>1.0999999999985448</v>
      </c>
      <c r="T28" s="47">
        <v>56.3</v>
      </c>
      <c r="U28" s="46"/>
      <c r="V28" s="43">
        <f t="shared" si="11"/>
        <v>56.3</v>
      </c>
      <c r="W28" s="44">
        <f t="shared" si="4"/>
        <v>41085.700000000004</v>
      </c>
      <c r="X28" s="44">
        <f t="shared" si="5"/>
        <v>38232.8</v>
      </c>
      <c r="Y28" s="43">
        <f t="shared" si="12"/>
        <v>2852.9000000000015</v>
      </c>
      <c r="Z28" s="47">
        <v>35066.9</v>
      </c>
      <c r="AA28" s="46">
        <v>34969.5</v>
      </c>
      <c r="AB28" s="43">
        <f t="shared" si="13"/>
        <v>97.40000000000146</v>
      </c>
      <c r="AC28" s="47">
        <v>5718.8</v>
      </c>
      <c r="AD28" s="46">
        <v>3263.3</v>
      </c>
      <c r="AE28" s="43">
        <f t="shared" si="14"/>
        <v>2455.5</v>
      </c>
      <c r="AF28" s="44"/>
      <c r="AG28" s="44"/>
      <c r="AH28" s="43">
        <f t="shared" si="15"/>
        <v>0</v>
      </c>
      <c r="AI28" s="47">
        <v>300</v>
      </c>
      <c r="AJ28" s="46"/>
      <c r="AK28" s="40">
        <f t="shared" si="6"/>
        <v>300</v>
      </c>
      <c r="AL28" s="1">
        <f t="shared" si="16"/>
        <v>0</v>
      </c>
      <c r="AM28" s="1">
        <f t="shared" si="17"/>
        <v>-2345.4999999999986</v>
      </c>
    </row>
    <row r="29" spans="1:39" ht="14.25" thickBot="1">
      <c r="A29" s="32">
        <v>9</v>
      </c>
      <c r="B29" s="37" t="s">
        <v>24</v>
      </c>
      <c r="C29" s="38"/>
      <c r="D29" s="39">
        <f t="shared" si="0"/>
        <v>24640.1</v>
      </c>
      <c r="E29" s="45">
        <f t="shared" si="1"/>
        <v>24618.1</v>
      </c>
      <c r="F29" s="40">
        <f t="shared" si="2"/>
        <v>22</v>
      </c>
      <c r="G29" s="39"/>
      <c r="H29" s="46"/>
      <c r="I29" s="43">
        <f t="shared" si="3"/>
        <v>0</v>
      </c>
      <c r="J29" s="47">
        <v>275.3</v>
      </c>
      <c r="K29" s="48">
        <v>254</v>
      </c>
      <c r="L29" s="43">
        <f t="shared" si="7"/>
        <v>21.30000000000001</v>
      </c>
      <c r="M29" s="47">
        <v>286.3</v>
      </c>
      <c r="N29" s="46">
        <v>286.3</v>
      </c>
      <c r="O29" s="43">
        <f t="shared" si="8"/>
        <v>0</v>
      </c>
      <c r="P29" s="47">
        <v>24078.5</v>
      </c>
      <c r="Q29" s="48">
        <v>24077.8</v>
      </c>
      <c r="R29" s="42">
        <f t="shared" si="9"/>
        <v>0.002907242356032227</v>
      </c>
      <c r="S29" s="43">
        <f t="shared" si="10"/>
        <v>0.7000000000007276</v>
      </c>
      <c r="T29" s="47"/>
      <c r="U29" s="46"/>
      <c r="V29" s="43">
        <f t="shared" si="11"/>
        <v>0</v>
      </c>
      <c r="W29" s="44">
        <f t="shared" si="4"/>
        <v>24640.1</v>
      </c>
      <c r="X29" s="44">
        <f t="shared" si="5"/>
        <v>21631.6</v>
      </c>
      <c r="Y29" s="43">
        <f t="shared" si="12"/>
        <v>3008.5</v>
      </c>
      <c r="Z29" s="47">
        <v>21662.8</v>
      </c>
      <c r="AA29" s="46">
        <v>19333.6</v>
      </c>
      <c r="AB29" s="43">
        <f t="shared" si="13"/>
        <v>2329.2000000000007</v>
      </c>
      <c r="AC29" s="47">
        <v>2977.3</v>
      </c>
      <c r="AD29" s="46">
        <v>2298</v>
      </c>
      <c r="AE29" s="43">
        <f t="shared" si="14"/>
        <v>679.3000000000002</v>
      </c>
      <c r="AF29" s="44"/>
      <c r="AG29" s="44"/>
      <c r="AH29" s="43">
        <f t="shared" si="15"/>
        <v>0</v>
      </c>
      <c r="AI29" s="47"/>
      <c r="AJ29" s="46"/>
      <c r="AK29" s="40">
        <f t="shared" si="6"/>
        <v>0</v>
      </c>
      <c r="AL29" s="1">
        <f t="shared" si="16"/>
        <v>0</v>
      </c>
      <c r="AM29" s="1">
        <f t="shared" si="17"/>
        <v>-2986.5</v>
      </c>
    </row>
    <row r="30" spans="1:39" ht="14.25" thickBot="1">
      <c r="A30" s="32">
        <v>10</v>
      </c>
      <c r="B30" s="37" t="s">
        <v>25</v>
      </c>
      <c r="C30" s="38">
        <v>70.3</v>
      </c>
      <c r="D30" s="39">
        <f t="shared" si="0"/>
        <v>38429.6</v>
      </c>
      <c r="E30" s="45">
        <f t="shared" si="1"/>
        <v>38428.9</v>
      </c>
      <c r="F30" s="40">
        <f t="shared" si="2"/>
        <v>0.6999999999970896</v>
      </c>
      <c r="G30" s="39"/>
      <c r="H30" s="46"/>
      <c r="I30" s="43">
        <f t="shared" si="3"/>
        <v>0</v>
      </c>
      <c r="J30" s="47"/>
      <c r="K30" s="48"/>
      <c r="L30" s="43">
        <f t="shared" si="7"/>
        <v>0</v>
      </c>
      <c r="M30" s="47">
        <v>207.9</v>
      </c>
      <c r="N30" s="46">
        <v>207.9</v>
      </c>
      <c r="O30" s="43">
        <f t="shared" si="8"/>
        <v>0</v>
      </c>
      <c r="P30" s="47">
        <v>38218.7</v>
      </c>
      <c r="Q30" s="48">
        <v>38218</v>
      </c>
      <c r="R30" s="42">
        <f t="shared" si="9"/>
        <v>0.0018315976764799037</v>
      </c>
      <c r="S30" s="43">
        <f t="shared" si="10"/>
        <v>0.6999999999970896</v>
      </c>
      <c r="T30" s="47">
        <v>3</v>
      </c>
      <c r="U30" s="46">
        <v>3</v>
      </c>
      <c r="V30" s="43">
        <f t="shared" si="11"/>
        <v>0</v>
      </c>
      <c r="W30" s="44">
        <f t="shared" si="4"/>
        <v>38499.899999999994</v>
      </c>
      <c r="X30" s="44">
        <f t="shared" si="5"/>
        <v>33854.8</v>
      </c>
      <c r="Y30" s="43">
        <f t="shared" si="12"/>
        <v>4645.099999999991</v>
      </c>
      <c r="Z30" s="47">
        <v>34228.2</v>
      </c>
      <c r="AA30" s="46">
        <v>31942.2</v>
      </c>
      <c r="AB30" s="43">
        <f t="shared" si="13"/>
        <v>2285.9999999999964</v>
      </c>
      <c r="AC30" s="47">
        <v>4271.7</v>
      </c>
      <c r="AD30" s="46">
        <v>1912.6</v>
      </c>
      <c r="AE30" s="43">
        <f t="shared" si="14"/>
        <v>2359.1</v>
      </c>
      <c r="AF30" s="44"/>
      <c r="AG30" s="44"/>
      <c r="AH30" s="43">
        <f t="shared" si="15"/>
        <v>0</v>
      </c>
      <c r="AI30" s="47"/>
      <c r="AJ30" s="46"/>
      <c r="AK30" s="40">
        <f t="shared" si="6"/>
        <v>0</v>
      </c>
      <c r="AL30" s="1">
        <f t="shared" si="16"/>
        <v>-4.362732397567015E-12</v>
      </c>
      <c r="AM30" s="1">
        <f t="shared" si="17"/>
        <v>-4644.399999999999</v>
      </c>
    </row>
    <row r="31" spans="1:39" ht="14.25" thickBot="1">
      <c r="A31" s="32">
        <v>11</v>
      </c>
      <c r="B31" s="37" t="s">
        <v>26</v>
      </c>
      <c r="C31" s="38">
        <v>8493.8</v>
      </c>
      <c r="D31" s="39">
        <f t="shared" si="0"/>
        <v>33829.0666983752</v>
      </c>
      <c r="E31" s="45">
        <f t="shared" si="1"/>
        <v>34137.3</v>
      </c>
      <c r="F31" s="40">
        <f t="shared" si="2"/>
        <v>-308.23330162480124</v>
      </c>
      <c r="G31" s="39"/>
      <c r="H31" s="46"/>
      <c r="I31" s="43">
        <f t="shared" si="3"/>
        <v>0</v>
      </c>
      <c r="J31" s="47">
        <v>63.5</v>
      </c>
      <c r="K31" s="48">
        <v>63.5</v>
      </c>
      <c r="L31" s="43">
        <f t="shared" si="7"/>
        <v>0</v>
      </c>
      <c r="M31" s="49">
        <v>792.6666983752</v>
      </c>
      <c r="N31" s="46">
        <v>1101.5</v>
      </c>
      <c r="O31" s="43">
        <f t="shared" si="8"/>
        <v>-308.8333016248</v>
      </c>
      <c r="P31" s="49">
        <v>32972.9</v>
      </c>
      <c r="Q31" s="48">
        <v>32972.3</v>
      </c>
      <c r="R31" s="42">
        <f t="shared" si="9"/>
        <v>0.001819709271111038</v>
      </c>
      <c r="S31" s="43">
        <f t="shared" si="10"/>
        <v>0.5999999999985448</v>
      </c>
      <c r="T31" s="47"/>
      <c r="U31" s="46"/>
      <c r="V31" s="43">
        <f t="shared" si="11"/>
        <v>0</v>
      </c>
      <c r="W31" s="44">
        <f t="shared" si="4"/>
        <v>42322.9</v>
      </c>
      <c r="X31" s="44">
        <f t="shared" si="5"/>
        <v>38881</v>
      </c>
      <c r="Y31" s="43">
        <f t="shared" si="12"/>
        <v>3441.9000000000015</v>
      </c>
      <c r="Z31" s="49">
        <v>30307.8</v>
      </c>
      <c r="AA31" s="46">
        <v>33375.6</v>
      </c>
      <c r="AB31" s="43">
        <f t="shared" si="13"/>
        <v>-3067.7999999999993</v>
      </c>
      <c r="AC31" s="47">
        <v>9058.6</v>
      </c>
      <c r="AD31" s="46">
        <v>2667.9</v>
      </c>
      <c r="AE31" s="43">
        <f t="shared" si="14"/>
        <v>6390.700000000001</v>
      </c>
      <c r="AF31" s="44"/>
      <c r="AG31" s="44"/>
      <c r="AH31" s="43">
        <f t="shared" si="15"/>
        <v>0</v>
      </c>
      <c r="AI31" s="49">
        <v>2956.5</v>
      </c>
      <c r="AJ31" s="46">
        <v>2837.5</v>
      </c>
      <c r="AK31" s="40">
        <f t="shared" si="6"/>
        <v>119</v>
      </c>
      <c r="AL31" s="1">
        <f t="shared" si="16"/>
        <v>0.03330162480051513</v>
      </c>
      <c r="AM31" s="1">
        <f t="shared" si="17"/>
        <v>-3750.100000000002</v>
      </c>
    </row>
    <row r="32" spans="1:39" ht="14.25" thickBot="1">
      <c r="A32" s="32">
        <v>12</v>
      </c>
      <c r="B32" s="37" t="s">
        <v>27</v>
      </c>
      <c r="C32" s="38">
        <v>8235.9</v>
      </c>
      <c r="D32" s="45">
        <f t="shared" si="0"/>
        <v>55024.78567798543</v>
      </c>
      <c r="E32" s="45">
        <f t="shared" si="1"/>
        <v>55041.7</v>
      </c>
      <c r="F32" s="40">
        <f t="shared" si="2"/>
        <v>-16.914322014570644</v>
      </c>
      <c r="G32" s="39"/>
      <c r="H32" s="46"/>
      <c r="I32" s="43">
        <f t="shared" si="3"/>
        <v>0</v>
      </c>
      <c r="J32" s="47">
        <v>24</v>
      </c>
      <c r="K32" s="48">
        <v>24</v>
      </c>
      <c r="L32" s="43">
        <f t="shared" si="7"/>
        <v>0</v>
      </c>
      <c r="M32" s="47">
        <v>138</v>
      </c>
      <c r="N32" s="46">
        <v>117.4</v>
      </c>
      <c r="O32" s="43">
        <f t="shared" si="8"/>
        <v>20.599999999999994</v>
      </c>
      <c r="P32" s="49">
        <v>54862.78567798543</v>
      </c>
      <c r="Q32" s="48">
        <v>54862.1</v>
      </c>
      <c r="R32" s="42">
        <f t="shared" si="9"/>
        <v>0.001249820888059154</v>
      </c>
      <c r="S32" s="43">
        <f t="shared" si="10"/>
        <v>0.6856779854279011</v>
      </c>
      <c r="T32" s="47"/>
      <c r="U32" s="46">
        <v>38.2</v>
      </c>
      <c r="V32" s="43">
        <f t="shared" si="11"/>
        <v>-38.2</v>
      </c>
      <c r="W32" s="44">
        <f t="shared" si="4"/>
        <v>63260.7</v>
      </c>
      <c r="X32" s="44">
        <f t="shared" si="5"/>
        <v>57975.299999999996</v>
      </c>
      <c r="Y32" s="43">
        <f t="shared" si="12"/>
        <v>5285.4000000000015</v>
      </c>
      <c r="Z32" s="47">
        <v>50449.7</v>
      </c>
      <c r="AA32" s="46">
        <v>50449.7</v>
      </c>
      <c r="AB32" s="43">
        <f t="shared" si="13"/>
        <v>0</v>
      </c>
      <c r="AC32" s="47">
        <v>10305</v>
      </c>
      <c r="AD32" s="46">
        <v>5219.6</v>
      </c>
      <c r="AE32" s="43">
        <f t="shared" si="14"/>
        <v>5085.4</v>
      </c>
      <c r="AF32" s="44"/>
      <c r="AG32" s="44"/>
      <c r="AH32" s="43">
        <f t="shared" si="15"/>
        <v>0</v>
      </c>
      <c r="AI32" s="47">
        <v>2506</v>
      </c>
      <c r="AJ32" s="46">
        <v>2306</v>
      </c>
      <c r="AK32" s="40">
        <f t="shared" si="6"/>
        <v>200</v>
      </c>
      <c r="AL32" s="1">
        <f t="shared" si="16"/>
        <v>0.014322014571007458</v>
      </c>
      <c r="AM32" s="1">
        <f t="shared" si="17"/>
        <v>-5302.300000000001</v>
      </c>
    </row>
    <row r="33" spans="1:39" ht="14.25" thickBot="1">
      <c r="A33" s="32">
        <v>13</v>
      </c>
      <c r="B33" s="37" t="s">
        <v>28</v>
      </c>
      <c r="C33" s="38">
        <v>11567.6</v>
      </c>
      <c r="D33" s="39">
        <f t="shared" si="0"/>
        <v>14307.099999999999</v>
      </c>
      <c r="E33" s="45">
        <f t="shared" si="1"/>
        <v>14306.4</v>
      </c>
      <c r="F33" s="40">
        <f t="shared" si="2"/>
        <v>0.6999999999989086</v>
      </c>
      <c r="G33" s="39"/>
      <c r="H33" s="46"/>
      <c r="I33" s="43">
        <f t="shared" si="3"/>
        <v>0</v>
      </c>
      <c r="J33" s="47"/>
      <c r="K33" s="48"/>
      <c r="L33" s="43">
        <f t="shared" si="7"/>
        <v>0</v>
      </c>
      <c r="M33" s="47">
        <v>140</v>
      </c>
      <c r="N33" s="46">
        <v>140</v>
      </c>
      <c r="O33" s="43">
        <f t="shared" si="8"/>
        <v>0</v>
      </c>
      <c r="P33" s="47">
        <v>14167.099999999999</v>
      </c>
      <c r="Q33" s="48">
        <v>14166.4</v>
      </c>
      <c r="R33" s="42">
        <f t="shared" si="9"/>
        <v>0.004941269482711971</v>
      </c>
      <c r="S33" s="43">
        <f t="shared" si="10"/>
        <v>0.6999999999989086</v>
      </c>
      <c r="T33" s="47"/>
      <c r="U33" s="46"/>
      <c r="V33" s="43">
        <f t="shared" si="11"/>
        <v>0</v>
      </c>
      <c r="W33" s="44">
        <f t="shared" si="4"/>
        <v>25874.7</v>
      </c>
      <c r="X33" s="44">
        <f t="shared" si="5"/>
        <v>20514.399999999998</v>
      </c>
      <c r="Y33" s="43">
        <f t="shared" si="12"/>
        <v>5360.300000000003</v>
      </c>
      <c r="Z33" s="47">
        <v>16800</v>
      </c>
      <c r="AA33" s="46">
        <v>16439.3</v>
      </c>
      <c r="AB33" s="43">
        <f t="shared" si="13"/>
        <v>360.7000000000007</v>
      </c>
      <c r="AC33" s="47">
        <v>6841</v>
      </c>
      <c r="AD33" s="46">
        <v>1636.1</v>
      </c>
      <c r="AE33" s="43">
        <f t="shared" si="14"/>
        <v>5204.9</v>
      </c>
      <c r="AF33" s="44"/>
      <c r="AG33" s="44"/>
      <c r="AH33" s="43">
        <f t="shared" si="15"/>
        <v>0</v>
      </c>
      <c r="AI33" s="47">
        <v>2233.7</v>
      </c>
      <c r="AJ33" s="46">
        <v>2439</v>
      </c>
      <c r="AK33" s="40">
        <f t="shared" si="6"/>
        <v>-205.30000000000018</v>
      </c>
      <c r="AL33" s="1">
        <f t="shared" si="16"/>
        <v>0</v>
      </c>
      <c r="AM33" s="1">
        <f t="shared" si="17"/>
        <v>-5359.600000000002</v>
      </c>
    </row>
    <row r="34" spans="1:39" ht="14.25" thickBot="1">
      <c r="A34" s="32">
        <v>14</v>
      </c>
      <c r="B34" s="37" t="s">
        <v>29</v>
      </c>
      <c r="C34" s="38">
        <v>1909.7</v>
      </c>
      <c r="D34" s="39">
        <f t="shared" si="0"/>
        <v>12773.800000000001</v>
      </c>
      <c r="E34" s="45">
        <f t="shared" si="1"/>
        <v>12804.6</v>
      </c>
      <c r="F34" s="40">
        <f t="shared" si="2"/>
        <v>-30.799999999999272</v>
      </c>
      <c r="G34" s="39"/>
      <c r="H34" s="46"/>
      <c r="I34" s="43">
        <f t="shared" si="3"/>
        <v>0</v>
      </c>
      <c r="J34" s="47"/>
      <c r="K34" s="48"/>
      <c r="L34" s="43">
        <f t="shared" si="7"/>
        <v>0</v>
      </c>
      <c r="M34" s="47"/>
      <c r="N34" s="46"/>
      <c r="O34" s="43">
        <f t="shared" si="8"/>
        <v>0</v>
      </c>
      <c r="P34" s="47">
        <v>12773.800000000001</v>
      </c>
      <c r="Q34" s="48">
        <v>12773.2</v>
      </c>
      <c r="R34" s="42">
        <f t="shared" si="9"/>
        <v>0.004697335045253842</v>
      </c>
      <c r="S34" s="43">
        <f t="shared" si="10"/>
        <v>0.6000000000003638</v>
      </c>
      <c r="T34" s="47"/>
      <c r="U34" s="46">
        <v>31.4</v>
      </c>
      <c r="V34" s="43">
        <f t="shared" si="11"/>
        <v>-31.4</v>
      </c>
      <c r="W34" s="44">
        <f t="shared" si="4"/>
        <v>14683.5</v>
      </c>
      <c r="X34" s="44">
        <f t="shared" si="5"/>
        <v>12315.8</v>
      </c>
      <c r="Y34" s="43">
        <f t="shared" si="12"/>
        <v>2367.7000000000007</v>
      </c>
      <c r="Z34" s="47">
        <v>11786.7</v>
      </c>
      <c r="AA34" s="46">
        <v>11315</v>
      </c>
      <c r="AB34" s="43">
        <f t="shared" si="13"/>
        <v>471.7000000000007</v>
      </c>
      <c r="AC34" s="47">
        <v>2196.8</v>
      </c>
      <c r="AD34" s="46">
        <v>1000.8</v>
      </c>
      <c r="AE34" s="43">
        <f t="shared" si="14"/>
        <v>1196.0000000000002</v>
      </c>
      <c r="AF34" s="44"/>
      <c r="AG34" s="44"/>
      <c r="AH34" s="43">
        <f t="shared" si="15"/>
        <v>0</v>
      </c>
      <c r="AI34" s="47">
        <v>700</v>
      </c>
      <c r="AJ34" s="46"/>
      <c r="AK34" s="40">
        <f t="shared" si="6"/>
        <v>700</v>
      </c>
      <c r="AL34" s="1">
        <f t="shared" si="16"/>
        <v>0</v>
      </c>
      <c r="AM34" s="1">
        <f t="shared" si="17"/>
        <v>-2398.500000000001</v>
      </c>
    </row>
    <row r="35" spans="1:39" ht="14.25" thickBot="1">
      <c r="A35" s="32">
        <v>15</v>
      </c>
      <c r="B35" s="37" t="s">
        <v>30</v>
      </c>
      <c r="C35" s="50"/>
      <c r="D35" s="39">
        <f t="shared" si="0"/>
        <v>41581.4</v>
      </c>
      <c r="E35" s="45">
        <f t="shared" si="1"/>
        <v>41580.7</v>
      </c>
      <c r="F35" s="40">
        <f t="shared" si="2"/>
        <v>0.7000000000043656</v>
      </c>
      <c r="G35" s="39"/>
      <c r="H35" s="46"/>
      <c r="I35" s="43">
        <f t="shared" si="3"/>
        <v>0</v>
      </c>
      <c r="J35" s="47">
        <v>17.5</v>
      </c>
      <c r="K35" s="48">
        <v>17.5</v>
      </c>
      <c r="L35" s="43">
        <f t="shared" si="7"/>
        <v>0</v>
      </c>
      <c r="M35" s="47"/>
      <c r="N35" s="46"/>
      <c r="O35" s="43">
        <f t="shared" si="8"/>
        <v>0</v>
      </c>
      <c r="P35" s="47">
        <v>41563.9</v>
      </c>
      <c r="Q35" s="48">
        <v>41563.2</v>
      </c>
      <c r="R35" s="42">
        <f t="shared" si="9"/>
        <v>0.0016841821611530527</v>
      </c>
      <c r="S35" s="43">
        <f t="shared" si="10"/>
        <v>0.7000000000043656</v>
      </c>
      <c r="T35" s="47"/>
      <c r="U35" s="46"/>
      <c r="V35" s="43">
        <f t="shared" si="11"/>
        <v>0</v>
      </c>
      <c r="W35" s="44">
        <f t="shared" si="4"/>
        <v>41581.4</v>
      </c>
      <c r="X35" s="44">
        <f t="shared" si="5"/>
        <v>30914.1</v>
      </c>
      <c r="Y35" s="43">
        <f t="shared" si="12"/>
        <v>10667.300000000003</v>
      </c>
      <c r="Z35" s="47">
        <v>35583.9</v>
      </c>
      <c r="AA35" s="46">
        <v>25514.1</v>
      </c>
      <c r="AB35" s="43">
        <f t="shared" si="13"/>
        <v>10069.800000000003</v>
      </c>
      <c r="AC35" s="47">
        <v>5997.5</v>
      </c>
      <c r="AD35" s="46">
        <v>5400</v>
      </c>
      <c r="AE35" s="43">
        <f t="shared" si="14"/>
        <v>597.5</v>
      </c>
      <c r="AF35" s="44"/>
      <c r="AG35" s="44"/>
      <c r="AH35" s="43">
        <f t="shared" si="15"/>
        <v>0</v>
      </c>
      <c r="AI35" s="47"/>
      <c r="AJ35" s="46"/>
      <c r="AK35" s="40">
        <f t="shared" si="6"/>
        <v>0</v>
      </c>
      <c r="AL35" s="1">
        <f t="shared" si="16"/>
        <v>0</v>
      </c>
      <c r="AM35" s="1">
        <f t="shared" si="17"/>
        <v>-10666.599999999999</v>
      </c>
    </row>
    <row r="36" spans="1:39" ht="14.25" thickBot="1">
      <c r="A36" s="32">
        <v>16</v>
      </c>
      <c r="B36" s="37" t="s">
        <v>31</v>
      </c>
      <c r="C36" s="38">
        <v>1743.7</v>
      </c>
      <c r="D36" s="45">
        <f t="shared" si="0"/>
        <v>10512.6</v>
      </c>
      <c r="E36" s="45">
        <f t="shared" si="1"/>
        <v>10511.5</v>
      </c>
      <c r="F36" s="40">
        <f t="shared" si="2"/>
        <v>1.1000000000003638</v>
      </c>
      <c r="G36" s="39"/>
      <c r="H36" s="46"/>
      <c r="I36" s="43">
        <f t="shared" si="3"/>
        <v>0</v>
      </c>
      <c r="J36" s="47"/>
      <c r="K36" s="48"/>
      <c r="L36" s="43">
        <f t="shared" si="7"/>
        <v>0</v>
      </c>
      <c r="M36" s="47"/>
      <c r="N36" s="46"/>
      <c r="O36" s="43">
        <f t="shared" si="8"/>
        <v>0</v>
      </c>
      <c r="P36" s="49">
        <v>10512.6</v>
      </c>
      <c r="Q36" s="48">
        <v>10511.5</v>
      </c>
      <c r="R36" s="42">
        <f t="shared" si="9"/>
        <v>0.010464729106220462</v>
      </c>
      <c r="S36" s="43">
        <f t="shared" si="10"/>
        <v>1.1000000000003638</v>
      </c>
      <c r="T36" s="49"/>
      <c r="U36" s="46"/>
      <c r="V36" s="43">
        <f t="shared" si="11"/>
        <v>0</v>
      </c>
      <c r="W36" s="51">
        <f t="shared" si="4"/>
        <v>12256.27913822</v>
      </c>
      <c r="X36" s="44">
        <f t="shared" si="5"/>
        <v>11337.300000000001</v>
      </c>
      <c r="Y36" s="43">
        <f t="shared" si="12"/>
        <v>918.9791382199983</v>
      </c>
      <c r="Z36" s="49">
        <v>9408.77913822</v>
      </c>
      <c r="AA36" s="46">
        <v>10378.7</v>
      </c>
      <c r="AB36" s="43">
        <f t="shared" si="13"/>
        <v>-969.9208617800014</v>
      </c>
      <c r="AC36" s="49">
        <v>2377.1</v>
      </c>
      <c r="AD36" s="46">
        <v>958.6</v>
      </c>
      <c r="AE36" s="43">
        <f t="shared" si="14"/>
        <v>1418.5</v>
      </c>
      <c r="AF36" s="44"/>
      <c r="AG36" s="44"/>
      <c r="AH36" s="43">
        <f t="shared" si="15"/>
        <v>0</v>
      </c>
      <c r="AI36" s="49">
        <v>470.4</v>
      </c>
      <c r="AJ36" s="46"/>
      <c r="AK36" s="40">
        <f t="shared" si="6"/>
        <v>470.4</v>
      </c>
      <c r="AL36" s="1">
        <f t="shared" si="16"/>
        <v>-0.020861780001041552</v>
      </c>
      <c r="AM36" s="1">
        <f t="shared" si="17"/>
        <v>-917.899999999999</v>
      </c>
    </row>
    <row r="37" spans="1:39" ht="14.25" thickBot="1">
      <c r="A37" s="32">
        <v>17</v>
      </c>
      <c r="B37" s="37" t="s">
        <v>32</v>
      </c>
      <c r="C37" s="38">
        <v>9687</v>
      </c>
      <c r="D37" s="39">
        <f t="shared" si="0"/>
        <v>24166.1</v>
      </c>
      <c r="E37" s="45">
        <f t="shared" si="1"/>
        <v>24166.4</v>
      </c>
      <c r="F37" s="40">
        <f t="shared" si="2"/>
        <v>-0.3000000000029104</v>
      </c>
      <c r="G37" s="39"/>
      <c r="H37" s="46"/>
      <c r="I37" s="43">
        <f t="shared" si="3"/>
        <v>0</v>
      </c>
      <c r="J37" s="47"/>
      <c r="K37" s="48"/>
      <c r="L37" s="43">
        <f t="shared" si="7"/>
        <v>0</v>
      </c>
      <c r="M37" s="47"/>
      <c r="N37" s="46"/>
      <c r="O37" s="43">
        <f t="shared" si="8"/>
        <v>0</v>
      </c>
      <c r="P37" s="49">
        <v>24166.1</v>
      </c>
      <c r="Q37" s="48">
        <v>24166.4</v>
      </c>
      <c r="R37" s="42">
        <f t="shared" si="9"/>
        <v>-0.0012413930084866193</v>
      </c>
      <c r="S37" s="43">
        <f t="shared" si="10"/>
        <v>-0.3000000000029104</v>
      </c>
      <c r="T37" s="47"/>
      <c r="U37" s="46"/>
      <c r="V37" s="43">
        <f t="shared" si="11"/>
        <v>0</v>
      </c>
      <c r="W37" s="44">
        <f t="shared" si="4"/>
        <v>33853.1</v>
      </c>
      <c r="X37" s="44">
        <f t="shared" si="5"/>
        <v>27845.8</v>
      </c>
      <c r="Y37" s="43">
        <f t="shared" si="12"/>
        <v>6007.299999999999</v>
      </c>
      <c r="Z37" s="49">
        <v>25655.7</v>
      </c>
      <c r="AA37" s="46">
        <v>24523.2</v>
      </c>
      <c r="AB37" s="43">
        <f t="shared" si="13"/>
        <v>1132.5</v>
      </c>
      <c r="AC37" s="49">
        <v>6597.4</v>
      </c>
      <c r="AD37" s="46">
        <v>3144.6</v>
      </c>
      <c r="AE37" s="43">
        <f t="shared" si="14"/>
        <v>3452.7999999999997</v>
      </c>
      <c r="AF37" s="44"/>
      <c r="AG37" s="44"/>
      <c r="AH37" s="43">
        <f t="shared" si="15"/>
        <v>0</v>
      </c>
      <c r="AI37" s="47">
        <v>1600</v>
      </c>
      <c r="AJ37" s="46">
        <v>178</v>
      </c>
      <c r="AK37" s="40">
        <f t="shared" si="6"/>
        <v>1422</v>
      </c>
      <c r="AL37" s="1">
        <f t="shared" si="16"/>
        <v>0</v>
      </c>
      <c r="AM37" s="1">
        <f t="shared" si="17"/>
        <v>-6007.600000000002</v>
      </c>
    </row>
    <row r="38" spans="1:39" ht="14.25" thickBot="1">
      <c r="A38" s="32">
        <v>18</v>
      </c>
      <c r="B38" s="37" t="s">
        <v>33</v>
      </c>
      <c r="C38" s="38">
        <v>1320.5</v>
      </c>
      <c r="D38" s="39">
        <f t="shared" si="0"/>
        <v>13672.2</v>
      </c>
      <c r="E38" s="45">
        <f t="shared" si="1"/>
        <v>13671.3</v>
      </c>
      <c r="F38" s="40">
        <f t="shared" si="2"/>
        <v>0.9000000000014552</v>
      </c>
      <c r="G38" s="39"/>
      <c r="H38" s="46"/>
      <c r="I38" s="43">
        <f t="shared" si="3"/>
        <v>0</v>
      </c>
      <c r="J38" s="47"/>
      <c r="K38" s="48"/>
      <c r="L38" s="43">
        <f t="shared" si="7"/>
        <v>0</v>
      </c>
      <c r="M38" s="47"/>
      <c r="N38" s="46"/>
      <c r="O38" s="43">
        <f t="shared" si="8"/>
        <v>0</v>
      </c>
      <c r="P38" s="47">
        <v>13672.2</v>
      </c>
      <c r="Q38" s="48">
        <v>13671.3</v>
      </c>
      <c r="R38" s="42">
        <f t="shared" si="9"/>
        <v>0.006583134010675321</v>
      </c>
      <c r="S38" s="43">
        <f t="shared" si="10"/>
        <v>0.9000000000014552</v>
      </c>
      <c r="T38" s="47"/>
      <c r="U38" s="46"/>
      <c r="V38" s="43">
        <f t="shared" si="11"/>
        <v>0</v>
      </c>
      <c r="W38" s="44">
        <f t="shared" si="4"/>
        <v>14992.7</v>
      </c>
      <c r="X38" s="44">
        <f t="shared" si="5"/>
        <v>14069</v>
      </c>
      <c r="Y38" s="43">
        <f t="shared" si="12"/>
        <v>923.7000000000007</v>
      </c>
      <c r="Z38" s="47">
        <v>12620</v>
      </c>
      <c r="AA38" s="46">
        <v>12549.9</v>
      </c>
      <c r="AB38" s="43">
        <f t="shared" si="13"/>
        <v>70.10000000000036</v>
      </c>
      <c r="AC38" s="47">
        <v>2372.7</v>
      </c>
      <c r="AD38" s="46">
        <v>1519.1</v>
      </c>
      <c r="AE38" s="43">
        <f t="shared" si="14"/>
        <v>853.5999999999999</v>
      </c>
      <c r="AF38" s="44"/>
      <c r="AG38" s="44"/>
      <c r="AH38" s="43">
        <f t="shared" si="15"/>
        <v>0</v>
      </c>
      <c r="AI38" s="47"/>
      <c r="AJ38" s="46"/>
      <c r="AK38" s="40">
        <f t="shared" si="6"/>
        <v>0</v>
      </c>
      <c r="AL38" s="1">
        <f t="shared" si="16"/>
        <v>0</v>
      </c>
      <c r="AM38" s="1">
        <f t="shared" si="17"/>
        <v>-922.7999999999993</v>
      </c>
    </row>
    <row r="39" spans="1:39" ht="14.25" thickBot="1">
      <c r="A39" s="32">
        <v>19</v>
      </c>
      <c r="B39" s="37" t="s">
        <v>34</v>
      </c>
      <c r="C39" s="38">
        <v>732.9</v>
      </c>
      <c r="D39" s="39">
        <f t="shared" si="0"/>
        <v>23906</v>
      </c>
      <c r="E39" s="45">
        <f t="shared" si="1"/>
        <v>23904</v>
      </c>
      <c r="F39" s="40">
        <f t="shared" si="2"/>
        <v>2</v>
      </c>
      <c r="G39" s="39"/>
      <c r="H39" s="46"/>
      <c r="I39" s="43">
        <f t="shared" si="3"/>
        <v>0</v>
      </c>
      <c r="J39" s="47">
        <v>24</v>
      </c>
      <c r="K39" s="48">
        <v>23</v>
      </c>
      <c r="L39" s="43">
        <f t="shared" si="7"/>
        <v>1</v>
      </c>
      <c r="M39" s="47">
        <v>114.5</v>
      </c>
      <c r="N39" s="46">
        <v>114.5</v>
      </c>
      <c r="O39" s="43">
        <f t="shared" si="8"/>
        <v>0</v>
      </c>
      <c r="P39" s="47">
        <v>23767.5</v>
      </c>
      <c r="Q39" s="48">
        <v>23766.5</v>
      </c>
      <c r="R39" s="42">
        <f t="shared" si="9"/>
        <v>0.004207603138871942</v>
      </c>
      <c r="S39" s="43">
        <f t="shared" si="10"/>
        <v>1</v>
      </c>
      <c r="T39" s="47"/>
      <c r="U39" s="46"/>
      <c r="V39" s="43">
        <f t="shared" si="11"/>
        <v>0</v>
      </c>
      <c r="W39" s="44">
        <f t="shared" si="4"/>
        <v>24638.899999999998</v>
      </c>
      <c r="X39" s="44">
        <f t="shared" si="5"/>
        <v>23159.399999999998</v>
      </c>
      <c r="Y39" s="43">
        <f t="shared" si="12"/>
        <v>1479.5</v>
      </c>
      <c r="Z39" s="47">
        <v>21493.3</v>
      </c>
      <c r="AA39" s="46">
        <v>20704.8</v>
      </c>
      <c r="AB39" s="43">
        <f t="shared" si="13"/>
        <v>788.5</v>
      </c>
      <c r="AC39" s="47">
        <v>3145.6</v>
      </c>
      <c r="AD39" s="46">
        <v>2454.6</v>
      </c>
      <c r="AE39" s="43">
        <f t="shared" si="14"/>
        <v>691</v>
      </c>
      <c r="AF39" s="44"/>
      <c r="AG39" s="44"/>
      <c r="AH39" s="43">
        <f t="shared" si="15"/>
        <v>0</v>
      </c>
      <c r="AI39" s="47">
        <v>0</v>
      </c>
      <c r="AJ39" s="46"/>
      <c r="AK39" s="40">
        <f t="shared" si="6"/>
        <v>0</v>
      </c>
      <c r="AL39" s="1">
        <f t="shared" si="16"/>
        <v>-2.1600499167107046E-12</v>
      </c>
      <c r="AM39" s="1">
        <f t="shared" si="17"/>
        <v>-1477.5000000000023</v>
      </c>
    </row>
    <row r="40" spans="1:39" ht="14.25" thickBot="1">
      <c r="A40" s="32">
        <v>20</v>
      </c>
      <c r="B40" s="37" t="s">
        <v>35</v>
      </c>
      <c r="C40" s="52">
        <v>1245.7</v>
      </c>
      <c r="D40" s="39">
        <f t="shared" si="0"/>
        <v>18668.100000000002</v>
      </c>
      <c r="E40" s="45">
        <f t="shared" si="1"/>
        <v>18841.9</v>
      </c>
      <c r="F40" s="40">
        <f t="shared" si="2"/>
        <v>-173.79999999999927</v>
      </c>
      <c r="G40" s="39"/>
      <c r="H40" s="46"/>
      <c r="I40" s="43">
        <f t="shared" si="3"/>
        <v>0</v>
      </c>
      <c r="J40" s="47"/>
      <c r="K40" s="48">
        <v>101.8</v>
      </c>
      <c r="L40" s="43">
        <f t="shared" si="7"/>
        <v>-101.8</v>
      </c>
      <c r="M40" s="47">
        <v>100</v>
      </c>
      <c r="N40" s="46">
        <v>173.2</v>
      </c>
      <c r="O40" s="43">
        <f t="shared" si="8"/>
        <v>-73.19999999999999</v>
      </c>
      <c r="P40" s="47">
        <v>18568.100000000002</v>
      </c>
      <c r="Q40" s="48">
        <v>18566.9</v>
      </c>
      <c r="R40" s="42">
        <f t="shared" si="9"/>
        <v>0.0064631144671470605</v>
      </c>
      <c r="S40" s="43">
        <f t="shared" si="10"/>
        <v>1.2000000000007276</v>
      </c>
      <c r="T40" s="49"/>
      <c r="U40" s="46"/>
      <c r="V40" s="43">
        <f t="shared" si="11"/>
        <v>0</v>
      </c>
      <c r="W40" s="51">
        <f t="shared" si="4"/>
        <v>19913.8</v>
      </c>
      <c r="X40" s="44">
        <f t="shared" si="5"/>
        <v>19282.2</v>
      </c>
      <c r="Y40" s="43">
        <f>W40-X40</f>
        <v>631.5999999999985</v>
      </c>
      <c r="Z40" s="47">
        <v>18290.3</v>
      </c>
      <c r="AA40" s="46">
        <v>18102.4</v>
      </c>
      <c r="AB40" s="43">
        <f t="shared" si="13"/>
        <v>187.89999999999782</v>
      </c>
      <c r="AC40" s="49">
        <v>1623.5</v>
      </c>
      <c r="AD40" s="46">
        <v>1179.8</v>
      </c>
      <c r="AE40" s="43">
        <f t="shared" si="14"/>
        <v>443.70000000000005</v>
      </c>
      <c r="AF40" s="44"/>
      <c r="AG40" s="44"/>
      <c r="AH40" s="43">
        <f t="shared" si="15"/>
        <v>0</v>
      </c>
      <c r="AI40" s="47"/>
      <c r="AJ40" s="46"/>
      <c r="AK40" s="40">
        <f t="shared" si="6"/>
        <v>0</v>
      </c>
      <c r="AL40" s="1">
        <f t="shared" si="16"/>
        <v>-2.9558577807620168E-12</v>
      </c>
      <c r="AM40" s="1">
        <f t="shared" si="17"/>
        <v>-805.4000000000008</v>
      </c>
    </row>
    <row r="41" spans="1:39" ht="14.25" thickBot="1">
      <c r="A41" s="32">
        <v>21</v>
      </c>
      <c r="B41" s="37" t="s">
        <v>36</v>
      </c>
      <c r="C41" s="38">
        <v>600</v>
      </c>
      <c r="D41" s="39">
        <f t="shared" si="0"/>
        <v>23509.2</v>
      </c>
      <c r="E41" s="45">
        <f t="shared" si="1"/>
        <v>23358</v>
      </c>
      <c r="F41" s="40">
        <f t="shared" si="2"/>
        <v>151.20000000000073</v>
      </c>
      <c r="G41" s="39"/>
      <c r="H41" s="46"/>
      <c r="I41" s="43">
        <f t="shared" si="3"/>
        <v>0</v>
      </c>
      <c r="J41" s="47">
        <v>371.1</v>
      </c>
      <c r="K41" s="48">
        <v>219.9</v>
      </c>
      <c r="L41" s="43">
        <f t="shared" si="7"/>
        <v>151.20000000000002</v>
      </c>
      <c r="M41" s="47">
        <v>101.6</v>
      </c>
      <c r="N41" s="46">
        <v>101.6</v>
      </c>
      <c r="O41" s="43">
        <f t="shared" si="8"/>
        <v>0</v>
      </c>
      <c r="P41" s="47">
        <v>23036.5</v>
      </c>
      <c r="Q41" s="48">
        <v>23036.5</v>
      </c>
      <c r="R41" s="42">
        <f t="shared" si="9"/>
        <v>0</v>
      </c>
      <c r="S41" s="43">
        <f t="shared" si="10"/>
        <v>0</v>
      </c>
      <c r="T41" s="47"/>
      <c r="U41" s="46"/>
      <c r="V41" s="43">
        <f t="shared" si="11"/>
        <v>0</v>
      </c>
      <c r="W41" s="44">
        <f t="shared" si="4"/>
        <v>24109.199999999997</v>
      </c>
      <c r="X41" s="44">
        <f t="shared" si="5"/>
        <v>21167.4</v>
      </c>
      <c r="Y41" s="43">
        <f t="shared" si="12"/>
        <v>2941.7999999999956</v>
      </c>
      <c r="Z41" s="47">
        <v>18563.3</v>
      </c>
      <c r="AA41" s="46">
        <v>18357.2</v>
      </c>
      <c r="AB41" s="43">
        <f t="shared" si="13"/>
        <v>206.09999999999854</v>
      </c>
      <c r="AC41" s="47">
        <v>3823.6</v>
      </c>
      <c r="AD41" s="46">
        <v>2760.2</v>
      </c>
      <c r="AE41" s="43">
        <f t="shared" si="14"/>
        <v>1063.4</v>
      </c>
      <c r="AF41" s="44"/>
      <c r="AG41" s="44"/>
      <c r="AH41" s="43">
        <f t="shared" si="15"/>
        <v>0</v>
      </c>
      <c r="AI41" s="47">
        <v>1722.3</v>
      </c>
      <c r="AJ41" s="46">
        <v>50</v>
      </c>
      <c r="AK41" s="40">
        <f t="shared" si="6"/>
        <v>1672.3</v>
      </c>
      <c r="AL41" s="1">
        <f t="shared" si="16"/>
        <v>-3.637978807091713E-12</v>
      </c>
      <c r="AM41" s="1">
        <f t="shared" si="17"/>
        <v>-2790.5999999999985</v>
      </c>
    </row>
    <row r="42" spans="1:39" ht="14.25" thickBot="1">
      <c r="A42" s="32">
        <v>22</v>
      </c>
      <c r="B42" s="37" t="s">
        <v>37</v>
      </c>
      <c r="C42" s="38">
        <v>1506.1</v>
      </c>
      <c r="D42" s="39">
        <f t="shared" si="0"/>
        <v>21775.3</v>
      </c>
      <c r="E42" s="45">
        <f t="shared" si="1"/>
        <v>21771.3</v>
      </c>
      <c r="F42" s="40">
        <f t="shared" si="2"/>
        <v>4</v>
      </c>
      <c r="G42" s="39"/>
      <c r="H42" s="46"/>
      <c r="I42" s="43">
        <f t="shared" si="3"/>
        <v>0</v>
      </c>
      <c r="J42" s="47"/>
      <c r="K42" s="48"/>
      <c r="L42" s="43">
        <f t="shared" si="7"/>
        <v>0</v>
      </c>
      <c r="M42" s="47">
        <v>108.6</v>
      </c>
      <c r="N42" s="46">
        <v>108.6</v>
      </c>
      <c r="O42" s="43">
        <f t="shared" si="8"/>
        <v>0</v>
      </c>
      <c r="P42" s="47">
        <v>21657.7</v>
      </c>
      <c r="Q42" s="48">
        <v>21656.7</v>
      </c>
      <c r="R42" s="42">
        <f t="shared" si="9"/>
        <v>0.004617508669372527</v>
      </c>
      <c r="S42" s="43">
        <f t="shared" si="10"/>
        <v>1</v>
      </c>
      <c r="T42" s="47">
        <v>9</v>
      </c>
      <c r="U42" s="46">
        <v>6</v>
      </c>
      <c r="V42" s="43">
        <f t="shared" si="11"/>
        <v>3</v>
      </c>
      <c r="W42" s="44">
        <f t="shared" si="4"/>
        <v>23281.399999999998</v>
      </c>
      <c r="X42" s="44">
        <f t="shared" si="5"/>
        <v>20264.100000000002</v>
      </c>
      <c r="Y42" s="43">
        <f t="shared" si="12"/>
        <v>3017.2999999999956</v>
      </c>
      <c r="Z42" s="47">
        <v>21255.1</v>
      </c>
      <c r="AA42" s="46">
        <v>19177.2</v>
      </c>
      <c r="AB42" s="43">
        <f t="shared" si="13"/>
        <v>2077.899999999998</v>
      </c>
      <c r="AC42" s="47">
        <v>1906.3</v>
      </c>
      <c r="AD42" s="46">
        <v>1086.9</v>
      </c>
      <c r="AE42" s="43">
        <f t="shared" si="14"/>
        <v>819.3999999999999</v>
      </c>
      <c r="AF42" s="44"/>
      <c r="AG42" s="44"/>
      <c r="AH42" s="43">
        <f t="shared" si="15"/>
        <v>0</v>
      </c>
      <c r="AI42" s="47">
        <v>120</v>
      </c>
      <c r="AJ42" s="46"/>
      <c r="AK42" s="40">
        <f t="shared" si="6"/>
        <v>120</v>
      </c>
      <c r="AL42" s="1">
        <f t="shared" si="16"/>
        <v>0</v>
      </c>
      <c r="AM42" s="1">
        <f t="shared" si="17"/>
        <v>-3013.299999999997</v>
      </c>
    </row>
    <row r="43" spans="1:39" ht="14.25" thickBot="1">
      <c r="A43" s="32">
        <v>23</v>
      </c>
      <c r="B43" s="37" t="s">
        <v>38</v>
      </c>
      <c r="C43" s="38">
        <v>2548.1</v>
      </c>
      <c r="D43" s="39">
        <f t="shared" si="0"/>
        <v>11695.4</v>
      </c>
      <c r="E43" s="45">
        <f t="shared" si="1"/>
        <v>11578.9</v>
      </c>
      <c r="F43" s="40">
        <f t="shared" si="2"/>
        <v>116.5</v>
      </c>
      <c r="G43" s="39"/>
      <c r="H43" s="46"/>
      <c r="I43" s="43">
        <f t="shared" si="3"/>
        <v>0</v>
      </c>
      <c r="J43" s="47"/>
      <c r="K43" s="48"/>
      <c r="L43" s="43">
        <f t="shared" si="7"/>
        <v>0</v>
      </c>
      <c r="M43" s="47">
        <v>115.3</v>
      </c>
      <c r="N43" s="46"/>
      <c r="O43" s="43">
        <f t="shared" si="8"/>
        <v>115.3</v>
      </c>
      <c r="P43" s="47">
        <v>11580.1</v>
      </c>
      <c r="Q43" s="48">
        <v>11578.9</v>
      </c>
      <c r="R43" s="42">
        <f t="shared" si="9"/>
        <v>0.010363678760510303</v>
      </c>
      <c r="S43" s="43">
        <f t="shared" si="10"/>
        <v>1.2000000000007276</v>
      </c>
      <c r="T43" s="47"/>
      <c r="U43" s="46"/>
      <c r="V43" s="43">
        <f t="shared" si="11"/>
        <v>0</v>
      </c>
      <c r="W43" s="44">
        <f t="shared" si="4"/>
        <v>12748.199999999999</v>
      </c>
      <c r="X43" s="44">
        <f t="shared" si="5"/>
        <v>11513.3</v>
      </c>
      <c r="Y43" s="43">
        <f t="shared" si="12"/>
        <v>1234.8999999999996</v>
      </c>
      <c r="Z43" s="47">
        <v>10797.8</v>
      </c>
      <c r="AA43" s="46">
        <v>10298.4</v>
      </c>
      <c r="AB43" s="43">
        <f t="shared" si="13"/>
        <v>499.39999999999964</v>
      </c>
      <c r="AC43" s="47">
        <v>1950.4</v>
      </c>
      <c r="AD43" s="46">
        <v>1214.9</v>
      </c>
      <c r="AE43" s="43">
        <f t="shared" si="14"/>
        <v>735.5</v>
      </c>
      <c r="AF43" s="44"/>
      <c r="AG43" s="44"/>
      <c r="AH43" s="43">
        <f t="shared" si="15"/>
        <v>0</v>
      </c>
      <c r="AI43" s="47"/>
      <c r="AJ43" s="46"/>
      <c r="AK43" s="40">
        <f t="shared" si="6"/>
        <v>0</v>
      </c>
      <c r="AL43" s="1">
        <f t="shared" si="16"/>
        <v>-1495.3000000000006</v>
      </c>
      <c r="AM43" s="1">
        <f t="shared" si="17"/>
        <v>-2613.7000000000003</v>
      </c>
    </row>
    <row r="44" spans="1:39" ht="14.25" thickBot="1">
      <c r="A44" s="32">
        <v>24</v>
      </c>
      <c r="B44" s="37" t="s">
        <v>39</v>
      </c>
      <c r="C44" s="38">
        <v>84.6</v>
      </c>
      <c r="D44" s="39">
        <f t="shared" si="0"/>
        <v>20131.9</v>
      </c>
      <c r="E44" s="45">
        <f t="shared" si="1"/>
        <v>19630.9</v>
      </c>
      <c r="F44" s="40">
        <f t="shared" si="2"/>
        <v>501</v>
      </c>
      <c r="G44" s="39"/>
      <c r="H44" s="46"/>
      <c r="I44" s="43">
        <f t="shared" si="3"/>
        <v>0</v>
      </c>
      <c r="J44" s="47"/>
      <c r="K44" s="48"/>
      <c r="L44" s="43">
        <f t="shared" si="7"/>
        <v>0</v>
      </c>
      <c r="M44" s="47">
        <v>950</v>
      </c>
      <c r="N44" s="46">
        <v>450</v>
      </c>
      <c r="O44" s="43">
        <f t="shared" si="8"/>
        <v>500</v>
      </c>
      <c r="P44" s="47">
        <v>19181.9</v>
      </c>
      <c r="Q44" s="48">
        <v>19180.9</v>
      </c>
      <c r="R44" s="42">
        <f t="shared" si="9"/>
        <v>0.005213519699284183</v>
      </c>
      <c r="S44" s="43">
        <f t="shared" si="10"/>
        <v>1</v>
      </c>
      <c r="T44" s="47"/>
      <c r="U44" s="46"/>
      <c r="V44" s="43">
        <f t="shared" si="11"/>
        <v>0</v>
      </c>
      <c r="W44" s="44">
        <f t="shared" si="4"/>
        <v>19934</v>
      </c>
      <c r="X44" s="44">
        <f t="shared" si="5"/>
        <v>19414</v>
      </c>
      <c r="Y44" s="43">
        <f t="shared" si="12"/>
        <v>520</v>
      </c>
      <c r="Z44" s="47">
        <v>17354.9</v>
      </c>
      <c r="AA44" s="46">
        <v>17177.3</v>
      </c>
      <c r="AB44" s="43">
        <f t="shared" si="13"/>
        <v>177.60000000000218</v>
      </c>
      <c r="AC44" s="47">
        <v>2539.1</v>
      </c>
      <c r="AD44" s="46">
        <v>2236.7</v>
      </c>
      <c r="AE44" s="43">
        <f t="shared" si="14"/>
        <v>302.4000000000001</v>
      </c>
      <c r="AF44" s="44"/>
      <c r="AG44" s="44"/>
      <c r="AH44" s="43">
        <f t="shared" si="15"/>
        <v>0</v>
      </c>
      <c r="AI44" s="47">
        <v>40</v>
      </c>
      <c r="AJ44" s="46"/>
      <c r="AK44" s="40">
        <f t="shared" si="6"/>
        <v>40</v>
      </c>
      <c r="AL44" s="1">
        <f t="shared" si="16"/>
        <v>-282.5000000000015</v>
      </c>
      <c r="AM44" s="1">
        <f t="shared" si="17"/>
        <v>-301.5000000000015</v>
      </c>
    </row>
    <row r="45" spans="1:39" ht="14.25" thickBot="1">
      <c r="A45" s="32">
        <v>25</v>
      </c>
      <c r="B45" s="37" t="s">
        <v>40</v>
      </c>
      <c r="C45" s="38">
        <v>106</v>
      </c>
      <c r="D45" s="39">
        <f t="shared" si="0"/>
        <v>21238.3</v>
      </c>
      <c r="E45" s="45">
        <f t="shared" si="1"/>
        <v>21343.399999999998</v>
      </c>
      <c r="F45" s="40">
        <f t="shared" si="2"/>
        <v>-105.09999999999854</v>
      </c>
      <c r="G45" s="39"/>
      <c r="H45" s="46"/>
      <c r="I45" s="43">
        <f t="shared" si="3"/>
        <v>0</v>
      </c>
      <c r="J45" s="47">
        <v>340.2</v>
      </c>
      <c r="K45" s="48">
        <v>446.7</v>
      </c>
      <c r="L45" s="43">
        <f t="shared" si="7"/>
        <v>-106.5</v>
      </c>
      <c r="M45" s="47">
        <v>54.1</v>
      </c>
      <c r="N45" s="46">
        <v>54.1</v>
      </c>
      <c r="O45" s="43">
        <f t="shared" si="8"/>
        <v>0</v>
      </c>
      <c r="P45" s="47">
        <v>20798</v>
      </c>
      <c r="Q45" s="48">
        <v>20797.1</v>
      </c>
      <c r="R45" s="42">
        <f t="shared" si="9"/>
        <v>0.004327526433980965</v>
      </c>
      <c r="S45" s="43">
        <f t="shared" si="10"/>
        <v>0.9000000000014552</v>
      </c>
      <c r="T45" s="47">
        <v>46</v>
      </c>
      <c r="U45" s="46">
        <v>45.5</v>
      </c>
      <c r="V45" s="43">
        <f t="shared" si="11"/>
        <v>0.5</v>
      </c>
      <c r="W45" s="44">
        <f t="shared" si="4"/>
        <v>21344.3</v>
      </c>
      <c r="X45" s="44">
        <f t="shared" si="5"/>
        <v>21128.3</v>
      </c>
      <c r="Y45" s="43">
        <f t="shared" si="12"/>
        <v>216</v>
      </c>
      <c r="Z45" s="47">
        <v>19608.5</v>
      </c>
      <c r="AA45" s="46">
        <v>19597.1</v>
      </c>
      <c r="AB45" s="43">
        <f t="shared" si="13"/>
        <v>11.400000000001455</v>
      </c>
      <c r="AC45" s="47">
        <v>1735.8</v>
      </c>
      <c r="AD45" s="46">
        <v>1531.2</v>
      </c>
      <c r="AE45" s="43">
        <f t="shared" si="14"/>
        <v>204.5999999999999</v>
      </c>
      <c r="AF45" s="44"/>
      <c r="AG45" s="44"/>
      <c r="AH45" s="43">
        <f t="shared" si="15"/>
        <v>0</v>
      </c>
      <c r="AI45" s="47"/>
      <c r="AJ45" s="46"/>
      <c r="AK45" s="40">
        <f t="shared" si="6"/>
        <v>0</v>
      </c>
      <c r="AL45" s="1">
        <f t="shared" si="16"/>
        <v>0</v>
      </c>
      <c r="AM45" s="1">
        <f t="shared" si="17"/>
        <v>-321.09999999999854</v>
      </c>
    </row>
    <row r="46" spans="1:39" ht="14.25" thickBot="1">
      <c r="A46" s="32">
        <v>26</v>
      </c>
      <c r="B46" s="37" t="s">
        <v>41</v>
      </c>
      <c r="C46" s="38">
        <v>46.8</v>
      </c>
      <c r="D46" s="39">
        <f t="shared" si="0"/>
        <v>19023.7</v>
      </c>
      <c r="E46" s="45">
        <f t="shared" si="1"/>
        <v>19022.5</v>
      </c>
      <c r="F46" s="40">
        <f t="shared" si="2"/>
        <v>1.2000000000007276</v>
      </c>
      <c r="G46" s="39"/>
      <c r="H46" s="46"/>
      <c r="I46" s="43">
        <f t="shared" si="3"/>
        <v>0</v>
      </c>
      <c r="J46" s="47"/>
      <c r="K46" s="48"/>
      <c r="L46" s="43">
        <f t="shared" si="7"/>
        <v>0</v>
      </c>
      <c r="M46" s="47"/>
      <c r="N46" s="46"/>
      <c r="O46" s="43">
        <f t="shared" si="8"/>
        <v>0</v>
      </c>
      <c r="P46" s="47">
        <v>19023.7</v>
      </c>
      <c r="Q46" s="48">
        <v>19022.5</v>
      </c>
      <c r="R46" s="42">
        <f t="shared" si="9"/>
        <v>0.006308319095811421</v>
      </c>
      <c r="S46" s="43">
        <f t="shared" si="10"/>
        <v>1.2000000000007276</v>
      </c>
      <c r="T46" s="47"/>
      <c r="U46" s="46"/>
      <c r="V46" s="43">
        <f t="shared" si="11"/>
        <v>0</v>
      </c>
      <c r="W46" s="44">
        <f t="shared" si="4"/>
        <v>19070.5</v>
      </c>
      <c r="X46" s="44">
        <f t="shared" si="5"/>
        <v>18115.4</v>
      </c>
      <c r="Y46" s="43">
        <f t="shared" si="12"/>
        <v>955.0999999999985</v>
      </c>
      <c r="Z46" s="47">
        <v>17600.7</v>
      </c>
      <c r="AA46" s="46">
        <v>17186.4</v>
      </c>
      <c r="AB46" s="43">
        <f t="shared" si="13"/>
        <v>414.2999999999993</v>
      </c>
      <c r="AC46" s="47">
        <v>1369.8</v>
      </c>
      <c r="AD46" s="46">
        <v>929</v>
      </c>
      <c r="AE46" s="43">
        <f t="shared" si="14"/>
        <v>440.79999999999995</v>
      </c>
      <c r="AF46" s="44"/>
      <c r="AG46" s="44"/>
      <c r="AH46" s="43">
        <f t="shared" si="15"/>
        <v>0</v>
      </c>
      <c r="AI46" s="47">
        <v>100</v>
      </c>
      <c r="AJ46" s="46"/>
      <c r="AK46" s="40">
        <f t="shared" si="6"/>
        <v>100</v>
      </c>
      <c r="AL46" s="1">
        <f t="shared" si="16"/>
        <v>-7.247535904753022E-13</v>
      </c>
      <c r="AM46" s="1">
        <f t="shared" si="17"/>
        <v>-953.8999999999985</v>
      </c>
    </row>
    <row r="47" spans="1:39" ht="14.25" thickBot="1">
      <c r="A47" s="32">
        <v>27</v>
      </c>
      <c r="B47" s="37" t="s">
        <v>42</v>
      </c>
      <c r="C47" s="38">
        <v>60.5</v>
      </c>
      <c r="D47" s="39">
        <f t="shared" si="0"/>
        <v>11891.800000000001</v>
      </c>
      <c r="E47" s="45">
        <f t="shared" si="1"/>
        <v>11890.8</v>
      </c>
      <c r="F47" s="40">
        <f t="shared" si="2"/>
        <v>1.000000000001819</v>
      </c>
      <c r="G47" s="39"/>
      <c r="H47" s="46"/>
      <c r="I47" s="43">
        <f t="shared" si="3"/>
        <v>0</v>
      </c>
      <c r="J47" s="47"/>
      <c r="K47" s="48"/>
      <c r="L47" s="43">
        <f t="shared" si="7"/>
        <v>0</v>
      </c>
      <c r="M47" s="47"/>
      <c r="N47" s="46"/>
      <c r="O47" s="43">
        <f t="shared" si="8"/>
        <v>0</v>
      </c>
      <c r="P47" s="47">
        <v>11891.800000000001</v>
      </c>
      <c r="Q47" s="48">
        <v>11890.8</v>
      </c>
      <c r="R47" s="42">
        <f t="shared" si="9"/>
        <v>0.008409863087444234</v>
      </c>
      <c r="S47" s="43">
        <f t="shared" si="10"/>
        <v>1.000000000001819</v>
      </c>
      <c r="T47" s="47"/>
      <c r="U47" s="46"/>
      <c r="V47" s="43">
        <f>T47-U47</f>
        <v>0</v>
      </c>
      <c r="W47" s="44">
        <f t="shared" si="4"/>
        <v>11885</v>
      </c>
      <c r="X47" s="44">
        <f t="shared" si="5"/>
        <v>11506.2</v>
      </c>
      <c r="Y47" s="43">
        <f t="shared" si="12"/>
        <v>378.7999999999993</v>
      </c>
      <c r="Z47" s="47">
        <v>11490</v>
      </c>
      <c r="AA47" s="46">
        <v>11233</v>
      </c>
      <c r="AB47" s="43">
        <f t="shared" si="13"/>
        <v>257</v>
      </c>
      <c r="AC47" s="47">
        <v>395</v>
      </c>
      <c r="AD47" s="46">
        <v>273.2</v>
      </c>
      <c r="AE47" s="43">
        <f t="shared" si="14"/>
        <v>121.80000000000001</v>
      </c>
      <c r="AF47" s="44"/>
      <c r="AG47" s="44"/>
      <c r="AH47" s="43">
        <f t="shared" si="15"/>
        <v>0</v>
      </c>
      <c r="AI47" s="47"/>
      <c r="AJ47" s="46"/>
      <c r="AK47" s="40">
        <f t="shared" si="6"/>
        <v>0</v>
      </c>
      <c r="AL47" s="1">
        <f t="shared" si="16"/>
        <v>-67.30000000000109</v>
      </c>
      <c r="AM47" s="1">
        <f t="shared" si="17"/>
        <v>-445.09999999999854</v>
      </c>
    </row>
    <row r="48" spans="1:39" ht="14.25" thickBot="1">
      <c r="A48" s="32">
        <v>28</v>
      </c>
      <c r="B48" s="37" t="s">
        <v>43</v>
      </c>
      <c r="C48" s="38">
        <v>568.1</v>
      </c>
      <c r="D48" s="39">
        <f t="shared" si="0"/>
        <v>13864.599999999999</v>
      </c>
      <c r="E48" s="45">
        <f t="shared" si="1"/>
        <v>13863.3</v>
      </c>
      <c r="F48" s="40">
        <f t="shared" si="2"/>
        <v>1.2999999999992724</v>
      </c>
      <c r="G48" s="39"/>
      <c r="H48" s="46"/>
      <c r="I48" s="43">
        <f t="shared" si="3"/>
        <v>0</v>
      </c>
      <c r="J48" s="47"/>
      <c r="K48" s="48"/>
      <c r="L48" s="43">
        <f t="shared" si="7"/>
        <v>0</v>
      </c>
      <c r="M48" s="47"/>
      <c r="N48" s="46"/>
      <c r="O48" s="43">
        <f t="shared" si="8"/>
        <v>0</v>
      </c>
      <c r="P48" s="47">
        <v>13864.599999999999</v>
      </c>
      <c r="Q48" s="48">
        <v>13863.3</v>
      </c>
      <c r="R48" s="42">
        <f t="shared" si="9"/>
        <v>0.00937727669457685</v>
      </c>
      <c r="S48" s="43">
        <f t="shared" si="10"/>
        <v>1.2999999999992724</v>
      </c>
      <c r="T48" s="47"/>
      <c r="U48" s="46"/>
      <c r="V48" s="43">
        <f t="shared" si="11"/>
        <v>0</v>
      </c>
      <c r="W48" s="44">
        <f t="shared" si="4"/>
        <v>17110.1</v>
      </c>
      <c r="X48" s="44">
        <f t="shared" si="5"/>
        <v>14293.2</v>
      </c>
      <c r="Y48" s="43">
        <f t="shared" si="12"/>
        <v>2816.899999999998</v>
      </c>
      <c r="Z48" s="47">
        <v>15975.1</v>
      </c>
      <c r="AA48" s="46">
        <v>13732.6</v>
      </c>
      <c r="AB48" s="43">
        <f t="shared" si="13"/>
        <v>2242.5</v>
      </c>
      <c r="AC48" s="47">
        <v>1135</v>
      </c>
      <c r="AD48" s="46">
        <v>560.6</v>
      </c>
      <c r="AE48" s="43">
        <f t="shared" si="14"/>
        <v>574.4</v>
      </c>
      <c r="AF48" s="44"/>
      <c r="AG48" s="44"/>
      <c r="AH48" s="43">
        <f t="shared" si="15"/>
        <v>0</v>
      </c>
      <c r="AI48" s="47"/>
      <c r="AJ48" s="46"/>
      <c r="AK48" s="40">
        <f t="shared" si="6"/>
        <v>0</v>
      </c>
      <c r="AL48" s="1">
        <f t="shared" si="16"/>
        <v>2677.4</v>
      </c>
      <c r="AM48" s="1">
        <f t="shared" si="17"/>
        <v>-138.19999999999857</v>
      </c>
    </row>
    <row r="49" spans="1:39" ht="14.25" thickBot="1">
      <c r="A49" s="32">
        <v>29</v>
      </c>
      <c r="B49" s="37" t="s">
        <v>44</v>
      </c>
      <c r="C49" s="38">
        <v>736.4</v>
      </c>
      <c r="D49" s="39">
        <f t="shared" si="0"/>
        <v>18338.899999999998</v>
      </c>
      <c r="E49" s="45">
        <f t="shared" si="1"/>
        <v>18184.3</v>
      </c>
      <c r="F49" s="40">
        <f t="shared" si="2"/>
        <v>154.59999999999854</v>
      </c>
      <c r="G49" s="39"/>
      <c r="H49" s="46"/>
      <c r="I49" s="43">
        <f t="shared" si="3"/>
        <v>0</v>
      </c>
      <c r="J49" s="49"/>
      <c r="K49" s="48"/>
      <c r="L49" s="43">
        <f t="shared" si="7"/>
        <v>0</v>
      </c>
      <c r="M49" s="47">
        <v>473.4</v>
      </c>
      <c r="N49" s="46">
        <v>320</v>
      </c>
      <c r="O49" s="43">
        <f t="shared" si="8"/>
        <v>153.39999999999998</v>
      </c>
      <c r="P49" s="47">
        <v>17865.499999999996</v>
      </c>
      <c r="Q49" s="48">
        <v>17864.3</v>
      </c>
      <c r="R49" s="42">
        <f t="shared" si="9"/>
        <v>0.006717307703056318</v>
      </c>
      <c r="S49" s="43">
        <f t="shared" si="10"/>
        <v>1.1999999999970896</v>
      </c>
      <c r="T49" s="47"/>
      <c r="U49" s="46"/>
      <c r="V49" s="43">
        <f t="shared" si="11"/>
        <v>0</v>
      </c>
      <c r="W49" s="44">
        <f t="shared" si="4"/>
        <v>19075.300000000003</v>
      </c>
      <c r="X49" s="44">
        <f t="shared" si="5"/>
        <v>18605.2</v>
      </c>
      <c r="Y49" s="43">
        <f t="shared" si="12"/>
        <v>470.1000000000022</v>
      </c>
      <c r="Z49" s="49">
        <v>16515.9</v>
      </c>
      <c r="AA49" s="46">
        <v>16336.3</v>
      </c>
      <c r="AB49" s="43">
        <f t="shared" si="13"/>
        <v>179.60000000000218</v>
      </c>
      <c r="AC49" s="47">
        <v>2559.4</v>
      </c>
      <c r="AD49" s="46">
        <v>2268.9</v>
      </c>
      <c r="AE49" s="43">
        <f t="shared" si="14"/>
        <v>290.5</v>
      </c>
      <c r="AF49" s="44"/>
      <c r="AG49" s="44"/>
      <c r="AH49" s="43">
        <f t="shared" si="15"/>
        <v>0</v>
      </c>
      <c r="AI49" s="47"/>
      <c r="AJ49" s="46"/>
      <c r="AK49" s="40">
        <f t="shared" si="6"/>
        <v>0</v>
      </c>
      <c r="AL49" s="1">
        <f t="shared" si="16"/>
        <v>5.115907697472721E-12</v>
      </c>
      <c r="AM49" s="1">
        <f t="shared" si="17"/>
        <v>-315.4999999999985</v>
      </c>
    </row>
    <row r="50" spans="1:39" ht="14.25" thickBot="1">
      <c r="A50" s="32">
        <v>30</v>
      </c>
      <c r="B50" s="37" t="s">
        <v>45</v>
      </c>
      <c r="C50" s="38"/>
      <c r="D50" s="39">
        <f t="shared" si="0"/>
        <v>12834.5</v>
      </c>
      <c r="E50" s="45">
        <f t="shared" si="1"/>
        <v>12833.1</v>
      </c>
      <c r="F50" s="40">
        <f t="shared" si="2"/>
        <v>1.3999999999996362</v>
      </c>
      <c r="G50" s="39"/>
      <c r="H50" s="46"/>
      <c r="I50" s="43">
        <f t="shared" si="3"/>
        <v>0</v>
      </c>
      <c r="J50" s="47"/>
      <c r="K50" s="48"/>
      <c r="L50" s="43">
        <f t="shared" si="7"/>
        <v>0</v>
      </c>
      <c r="M50" s="47"/>
      <c r="N50" s="46"/>
      <c r="O50" s="43">
        <f t="shared" si="8"/>
        <v>0</v>
      </c>
      <c r="P50" s="47">
        <v>12834.5</v>
      </c>
      <c r="Q50" s="48">
        <v>12833.1</v>
      </c>
      <c r="R50" s="42">
        <f t="shared" si="9"/>
        <v>0.01090928925980189</v>
      </c>
      <c r="S50" s="43">
        <f t="shared" si="10"/>
        <v>1.3999999999996362</v>
      </c>
      <c r="T50" s="49"/>
      <c r="U50" s="46"/>
      <c r="V50" s="43">
        <f t="shared" si="11"/>
        <v>0</v>
      </c>
      <c r="W50" s="44">
        <f t="shared" si="4"/>
        <v>12834.5</v>
      </c>
      <c r="X50" s="44">
        <f t="shared" si="5"/>
        <v>12596.800000000001</v>
      </c>
      <c r="Y50" s="43">
        <f t="shared" si="12"/>
        <v>237.6999999999989</v>
      </c>
      <c r="Z50" s="47">
        <v>11808.6</v>
      </c>
      <c r="AA50" s="46">
        <v>11808.6</v>
      </c>
      <c r="AB50" s="43">
        <f t="shared" si="13"/>
        <v>0</v>
      </c>
      <c r="AC50" s="49">
        <v>1025.9</v>
      </c>
      <c r="AD50" s="46">
        <v>788.2</v>
      </c>
      <c r="AE50" s="43">
        <f t="shared" si="14"/>
        <v>237.70000000000005</v>
      </c>
      <c r="AF50" s="44"/>
      <c r="AG50" s="44"/>
      <c r="AH50" s="43">
        <f t="shared" si="15"/>
        <v>0</v>
      </c>
      <c r="AI50" s="47"/>
      <c r="AJ50" s="46"/>
      <c r="AK50" s="40">
        <f t="shared" si="6"/>
        <v>0</v>
      </c>
      <c r="AL50" s="1">
        <f t="shared" si="16"/>
        <v>0</v>
      </c>
      <c r="AM50" s="1">
        <f t="shared" si="17"/>
        <v>-236.29999999999927</v>
      </c>
    </row>
    <row r="51" spans="1:39" ht="14.25" thickBot="1">
      <c r="A51" s="32">
        <v>31</v>
      </c>
      <c r="B51" s="37" t="s">
        <v>46</v>
      </c>
      <c r="C51" s="38">
        <v>5119</v>
      </c>
      <c r="D51" s="39">
        <f t="shared" si="0"/>
        <v>72314.4</v>
      </c>
      <c r="E51" s="45">
        <f t="shared" si="1"/>
        <v>72311.8</v>
      </c>
      <c r="F51" s="40">
        <f t="shared" si="2"/>
        <v>2.599999999991269</v>
      </c>
      <c r="G51" s="39"/>
      <c r="H51" s="46"/>
      <c r="I51" s="43">
        <f t="shared" si="3"/>
        <v>0</v>
      </c>
      <c r="J51" s="47"/>
      <c r="K51" s="48"/>
      <c r="L51" s="43">
        <f t="shared" si="7"/>
        <v>0</v>
      </c>
      <c r="M51" s="47">
        <v>59.5</v>
      </c>
      <c r="N51" s="46">
        <v>59.5</v>
      </c>
      <c r="O51" s="43">
        <f t="shared" si="8"/>
        <v>0</v>
      </c>
      <c r="P51" s="47">
        <v>72254.9</v>
      </c>
      <c r="Q51" s="48">
        <v>72252.3</v>
      </c>
      <c r="R51" s="42">
        <f t="shared" si="9"/>
        <v>0.003598501362574297</v>
      </c>
      <c r="S51" s="43">
        <f t="shared" si="10"/>
        <v>2.599999999991269</v>
      </c>
      <c r="T51" s="47"/>
      <c r="U51" s="46"/>
      <c r="V51" s="43">
        <f t="shared" si="11"/>
        <v>0</v>
      </c>
      <c r="W51" s="44">
        <f t="shared" si="4"/>
        <v>77433.4</v>
      </c>
      <c r="X51" s="44">
        <f t="shared" si="5"/>
        <v>75128.7</v>
      </c>
      <c r="Y51" s="43">
        <f t="shared" si="12"/>
        <v>2304.699999999997</v>
      </c>
      <c r="Z51" s="47">
        <v>65166.6</v>
      </c>
      <c r="AA51" s="46">
        <v>64999.2</v>
      </c>
      <c r="AB51" s="43">
        <f t="shared" si="13"/>
        <v>167.40000000000146</v>
      </c>
      <c r="AC51" s="47">
        <v>10152.8</v>
      </c>
      <c r="AD51" s="46">
        <v>8235.5</v>
      </c>
      <c r="AE51" s="43">
        <f t="shared" si="14"/>
        <v>1917.2999999999993</v>
      </c>
      <c r="AF51" s="44"/>
      <c r="AG51" s="44"/>
      <c r="AH51" s="43">
        <f t="shared" si="15"/>
        <v>0</v>
      </c>
      <c r="AI51" s="47">
        <v>2114</v>
      </c>
      <c r="AJ51" s="46">
        <v>1894</v>
      </c>
      <c r="AK51" s="40">
        <f t="shared" si="6"/>
        <v>220</v>
      </c>
      <c r="AL51" s="1">
        <f t="shared" si="16"/>
        <v>0</v>
      </c>
      <c r="AM51" s="1">
        <f t="shared" si="17"/>
        <v>-2302.100000000006</v>
      </c>
    </row>
    <row r="52" spans="1:39" ht="14.25" thickBot="1">
      <c r="A52" s="32">
        <v>32</v>
      </c>
      <c r="B52" s="37" t="s">
        <v>47</v>
      </c>
      <c r="C52" s="38">
        <v>105.7</v>
      </c>
      <c r="D52" s="39">
        <f t="shared" si="0"/>
        <v>11146.600000000002</v>
      </c>
      <c r="E52" s="45">
        <f t="shared" si="1"/>
        <v>11145.8</v>
      </c>
      <c r="F52" s="40">
        <f t="shared" si="2"/>
        <v>0.8000000000029104</v>
      </c>
      <c r="G52" s="39"/>
      <c r="H52" s="46"/>
      <c r="I52" s="43">
        <f t="shared" si="3"/>
        <v>0</v>
      </c>
      <c r="J52" s="47"/>
      <c r="K52" s="48"/>
      <c r="L52" s="43">
        <f t="shared" si="7"/>
        <v>0</v>
      </c>
      <c r="M52" s="47"/>
      <c r="N52" s="46"/>
      <c r="O52" s="43">
        <f t="shared" si="8"/>
        <v>0</v>
      </c>
      <c r="P52" s="47">
        <v>11146.600000000002</v>
      </c>
      <c r="Q52" s="48">
        <v>11145.8</v>
      </c>
      <c r="R52" s="42">
        <f t="shared" si="9"/>
        <v>0.007177591559178439</v>
      </c>
      <c r="S52" s="43">
        <f t="shared" si="10"/>
        <v>0.8000000000029104</v>
      </c>
      <c r="T52" s="47"/>
      <c r="U52" s="46"/>
      <c r="V52" s="43">
        <f t="shared" si="11"/>
        <v>0</v>
      </c>
      <c r="W52" s="44">
        <f t="shared" si="4"/>
        <v>11252.300000000001</v>
      </c>
      <c r="X52" s="44">
        <f t="shared" si="5"/>
        <v>9076.800000000001</v>
      </c>
      <c r="Y52" s="43">
        <f t="shared" si="12"/>
        <v>2175.5</v>
      </c>
      <c r="Z52" s="47">
        <v>9584.1</v>
      </c>
      <c r="AA52" s="46">
        <v>8772.1</v>
      </c>
      <c r="AB52" s="43">
        <f t="shared" si="13"/>
        <v>812</v>
      </c>
      <c r="AC52" s="47">
        <v>1308.2</v>
      </c>
      <c r="AD52" s="46">
        <v>304.7</v>
      </c>
      <c r="AE52" s="43">
        <f t="shared" si="14"/>
        <v>1003.5</v>
      </c>
      <c r="AF52" s="44"/>
      <c r="AG52" s="44"/>
      <c r="AH52" s="43">
        <f t="shared" si="15"/>
        <v>0</v>
      </c>
      <c r="AI52" s="47">
        <v>360</v>
      </c>
      <c r="AJ52" s="46"/>
      <c r="AK52" s="40">
        <f t="shared" si="6"/>
        <v>360</v>
      </c>
      <c r="AL52" s="1">
        <f t="shared" si="16"/>
        <v>-1.0942358130705543E-12</v>
      </c>
      <c r="AM52" s="1">
        <f t="shared" si="17"/>
        <v>-2174.699999999998</v>
      </c>
    </row>
    <row r="53" spans="1:39" ht="14.25" thickBot="1">
      <c r="A53" s="32">
        <v>33</v>
      </c>
      <c r="B53" s="37" t="s">
        <v>48</v>
      </c>
      <c r="C53" s="38">
        <v>1488.5</v>
      </c>
      <c r="D53" s="39">
        <f aca="true" t="shared" si="18" ref="D53:D83">G53+J53+M53+P53+T53</f>
        <v>9480.2</v>
      </c>
      <c r="E53" s="45">
        <f aca="true" t="shared" si="19" ref="E53:E83">H53+K53+N53+Q53+U53</f>
        <v>9479.3</v>
      </c>
      <c r="F53" s="40">
        <f aca="true" t="shared" si="20" ref="F53:F83">D53-E53</f>
        <v>0.9000000000014552</v>
      </c>
      <c r="G53" s="39"/>
      <c r="H53" s="46"/>
      <c r="I53" s="43">
        <f aca="true" t="shared" si="21" ref="I53:I83">G53-H53</f>
        <v>0</v>
      </c>
      <c r="J53" s="47"/>
      <c r="K53" s="48"/>
      <c r="L53" s="43">
        <f t="shared" si="7"/>
        <v>0</v>
      </c>
      <c r="M53" s="47"/>
      <c r="N53" s="46"/>
      <c r="O53" s="43">
        <f t="shared" si="8"/>
        <v>0</v>
      </c>
      <c r="P53" s="47">
        <v>9480.2</v>
      </c>
      <c r="Q53" s="48">
        <v>9479.3</v>
      </c>
      <c r="R53" s="42">
        <f t="shared" si="9"/>
        <v>0.009494371947311038</v>
      </c>
      <c r="S53" s="43">
        <f t="shared" si="10"/>
        <v>0.9000000000014552</v>
      </c>
      <c r="T53" s="47"/>
      <c r="U53" s="46"/>
      <c r="V53" s="43">
        <f t="shared" si="11"/>
        <v>0</v>
      </c>
      <c r="W53" s="44">
        <f aca="true" t="shared" si="22" ref="W53:W84">Z53+AC53+AF53+AI53</f>
        <v>10968.7</v>
      </c>
      <c r="X53" s="44">
        <f aca="true" t="shared" si="23" ref="X53:X84">AA53+AD53+AG53+AJ53</f>
        <v>10814.7</v>
      </c>
      <c r="Y53" s="43">
        <f t="shared" si="12"/>
        <v>154</v>
      </c>
      <c r="Z53" s="47">
        <v>10193.2</v>
      </c>
      <c r="AA53" s="46">
        <v>10193.2</v>
      </c>
      <c r="AB53" s="43">
        <f t="shared" si="13"/>
        <v>0</v>
      </c>
      <c r="AC53" s="47">
        <v>775.5</v>
      </c>
      <c r="AD53" s="46">
        <v>621.5</v>
      </c>
      <c r="AE53" s="43">
        <f t="shared" si="14"/>
        <v>154</v>
      </c>
      <c r="AF53" s="44"/>
      <c r="AG53" s="44"/>
      <c r="AH53" s="43">
        <f t="shared" si="15"/>
        <v>0</v>
      </c>
      <c r="AI53" s="47"/>
      <c r="AJ53" s="46"/>
      <c r="AK53" s="40">
        <f t="shared" si="6"/>
        <v>0</v>
      </c>
      <c r="AL53" s="1">
        <f t="shared" si="16"/>
        <v>0</v>
      </c>
      <c r="AM53" s="1">
        <f t="shared" si="17"/>
        <v>-153.09999999999854</v>
      </c>
    </row>
    <row r="54" spans="1:39" ht="14.25" thickBot="1">
      <c r="A54" s="32">
        <v>35</v>
      </c>
      <c r="B54" s="37" t="s">
        <v>49</v>
      </c>
      <c r="C54" s="38">
        <v>11202.4</v>
      </c>
      <c r="D54" s="39">
        <f t="shared" si="18"/>
        <v>12460.7</v>
      </c>
      <c r="E54" s="45">
        <f t="shared" si="19"/>
        <v>12460.4</v>
      </c>
      <c r="F54" s="40">
        <f t="shared" si="20"/>
        <v>0.3000000000010914</v>
      </c>
      <c r="G54" s="39"/>
      <c r="H54" s="46"/>
      <c r="I54" s="43">
        <f t="shared" si="21"/>
        <v>0</v>
      </c>
      <c r="J54" s="47"/>
      <c r="K54" s="48"/>
      <c r="L54" s="43">
        <f t="shared" si="7"/>
        <v>0</v>
      </c>
      <c r="M54" s="47"/>
      <c r="N54" s="46"/>
      <c r="O54" s="43">
        <f t="shared" si="8"/>
        <v>0</v>
      </c>
      <c r="P54" s="47">
        <v>12460.7</v>
      </c>
      <c r="Q54" s="48">
        <v>12460.4</v>
      </c>
      <c r="R54" s="42">
        <f t="shared" si="9"/>
        <v>0.0024076273634962876</v>
      </c>
      <c r="S54" s="43">
        <f t="shared" si="10"/>
        <v>0.3000000000010914</v>
      </c>
      <c r="T54" s="47"/>
      <c r="U54" s="46"/>
      <c r="V54" s="43">
        <f t="shared" si="11"/>
        <v>0</v>
      </c>
      <c r="W54" s="44">
        <f t="shared" si="22"/>
        <v>23663.1</v>
      </c>
      <c r="X54" s="44">
        <f t="shared" si="23"/>
        <v>12137.400000000001</v>
      </c>
      <c r="Y54" s="43">
        <f t="shared" si="12"/>
        <v>11525.699999999997</v>
      </c>
      <c r="Z54" s="49">
        <v>11964.1</v>
      </c>
      <c r="AA54" s="46">
        <v>11238.7</v>
      </c>
      <c r="AB54" s="43">
        <f t="shared" si="13"/>
        <v>725.3999999999996</v>
      </c>
      <c r="AC54" s="47">
        <v>2499</v>
      </c>
      <c r="AD54" s="46">
        <v>778.7</v>
      </c>
      <c r="AE54" s="43">
        <f>AC54-AD54</f>
        <v>1720.3</v>
      </c>
      <c r="AF54" s="44"/>
      <c r="AG54" s="44"/>
      <c r="AH54" s="43">
        <f t="shared" si="15"/>
        <v>0</v>
      </c>
      <c r="AI54" s="47">
        <v>9200</v>
      </c>
      <c r="AJ54" s="46">
        <v>120</v>
      </c>
      <c r="AK54" s="40">
        <f t="shared" si="6"/>
        <v>9080</v>
      </c>
      <c r="AL54" s="1">
        <f t="shared" si="16"/>
        <v>0</v>
      </c>
      <c r="AM54" s="1">
        <f t="shared" si="17"/>
        <v>-11525.399999999998</v>
      </c>
    </row>
    <row r="55" spans="1:39" ht="14.25" thickBot="1">
      <c r="A55" s="32">
        <v>36</v>
      </c>
      <c r="B55" s="37" t="s">
        <v>50</v>
      </c>
      <c r="C55" s="38"/>
      <c r="D55" s="39">
        <f t="shared" si="18"/>
        <v>19016.199999999997</v>
      </c>
      <c r="E55" s="45">
        <f t="shared" si="19"/>
        <v>19127.600000000002</v>
      </c>
      <c r="F55" s="40">
        <f t="shared" si="20"/>
        <v>-111.4000000000051</v>
      </c>
      <c r="G55" s="39"/>
      <c r="H55" s="46"/>
      <c r="I55" s="43">
        <f t="shared" si="21"/>
        <v>0</v>
      </c>
      <c r="J55" s="47"/>
      <c r="K55" s="48"/>
      <c r="L55" s="43">
        <f t="shared" si="7"/>
        <v>0</v>
      </c>
      <c r="M55" s="47">
        <v>0</v>
      </c>
      <c r="N55" s="46">
        <v>98.9</v>
      </c>
      <c r="O55" s="43">
        <f t="shared" si="8"/>
        <v>-98.9</v>
      </c>
      <c r="P55" s="47">
        <v>19016.199999999997</v>
      </c>
      <c r="Q55" s="48">
        <v>19015.7</v>
      </c>
      <c r="R55" s="42">
        <f t="shared" si="9"/>
        <v>0.0026294062274665776</v>
      </c>
      <c r="S55" s="43">
        <f t="shared" si="10"/>
        <v>0.499999999996362</v>
      </c>
      <c r="T55" s="47"/>
      <c r="U55" s="46">
        <v>13</v>
      </c>
      <c r="V55" s="43">
        <f t="shared" si="11"/>
        <v>-13</v>
      </c>
      <c r="W55" s="44">
        <f t="shared" si="22"/>
        <v>19016.2</v>
      </c>
      <c r="X55" s="44">
        <f t="shared" si="23"/>
        <v>15925.4</v>
      </c>
      <c r="Y55" s="43">
        <f t="shared" si="12"/>
        <v>3090.800000000001</v>
      </c>
      <c r="Z55" s="47">
        <v>14930.9</v>
      </c>
      <c r="AA55" s="46">
        <v>14609.4</v>
      </c>
      <c r="AB55" s="43">
        <f t="shared" si="13"/>
        <v>321.5</v>
      </c>
      <c r="AC55" s="47">
        <v>3965.1</v>
      </c>
      <c r="AD55" s="46">
        <v>1285.6</v>
      </c>
      <c r="AE55" s="43">
        <f t="shared" si="14"/>
        <v>2679.5</v>
      </c>
      <c r="AF55" s="44"/>
      <c r="AG55" s="44"/>
      <c r="AH55" s="43">
        <f t="shared" si="15"/>
        <v>0</v>
      </c>
      <c r="AI55" s="47">
        <v>120.2</v>
      </c>
      <c r="AJ55" s="46">
        <v>30.4</v>
      </c>
      <c r="AK55" s="40">
        <f t="shared" si="6"/>
        <v>89.80000000000001</v>
      </c>
      <c r="AL55" s="1">
        <f t="shared" si="16"/>
        <v>3.637978807091713E-12</v>
      </c>
      <c r="AM55" s="1">
        <f t="shared" si="17"/>
        <v>-3202.2000000000025</v>
      </c>
    </row>
    <row r="56" spans="1:39" ht="14.25" thickBot="1">
      <c r="A56" s="32">
        <v>37</v>
      </c>
      <c r="B56" s="37" t="s">
        <v>51</v>
      </c>
      <c r="C56" s="52">
        <v>999</v>
      </c>
      <c r="D56" s="45">
        <f t="shared" si="18"/>
        <v>10430.886711222654</v>
      </c>
      <c r="E56" s="45">
        <f t="shared" si="19"/>
        <v>10428.9</v>
      </c>
      <c r="F56" s="40">
        <f t="shared" si="20"/>
        <v>1.986711222654776</v>
      </c>
      <c r="G56" s="39"/>
      <c r="H56" s="46"/>
      <c r="I56" s="43">
        <f t="shared" si="21"/>
        <v>0</v>
      </c>
      <c r="J56" s="47"/>
      <c r="K56" s="48"/>
      <c r="L56" s="43">
        <f t="shared" si="7"/>
        <v>0</v>
      </c>
      <c r="M56" s="47"/>
      <c r="N56" s="46"/>
      <c r="O56" s="43">
        <f t="shared" si="8"/>
        <v>0</v>
      </c>
      <c r="P56" s="49">
        <v>10430.886711222654</v>
      </c>
      <c r="Q56" s="48">
        <v>10428.9</v>
      </c>
      <c r="R56" s="42">
        <f t="shared" si="9"/>
        <v>0.0190500553524799</v>
      </c>
      <c r="S56" s="43">
        <f t="shared" si="10"/>
        <v>1.986711222654776</v>
      </c>
      <c r="T56" s="49"/>
      <c r="U56" s="46"/>
      <c r="V56" s="43">
        <f t="shared" si="11"/>
        <v>0</v>
      </c>
      <c r="W56" s="51">
        <f t="shared" si="22"/>
        <v>11429.9</v>
      </c>
      <c r="X56" s="44">
        <f t="shared" si="23"/>
        <v>11429.9</v>
      </c>
      <c r="Y56" s="43">
        <f>W56-X56</f>
        <v>0</v>
      </c>
      <c r="Z56" s="49">
        <v>9811.8</v>
      </c>
      <c r="AA56" s="46">
        <v>11411.8</v>
      </c>
      <c r="AB56" s="43">
        <f t="shared" si="13"/>
        <v>-1600</v>
      </c>
      <c r="AC56" s="49">
        <v>1515.7</v>
      </c>
      <c r="AD56" s="46">
        <v>18.1</v>
      </c>
      <c r="AE56" s="43">
        <f t="shared" si="14"/>
        <v>1497.6000000000001</v>
      </c>
      <c r="AF56" s="44"/>
      <c r="AG56" s="44"/>
      <c r="AH56" s="43">
        <f t="shared" si="15"/>
        <v>0</v>
      </c>
      <c r="AI56" s="49">
        <v>102.4</v>
      </c>
      <c r="AJ56" s="46"/>
      <c r="AK56" s="40">
        <f t="shared" si="6"/>
        <v>102.4</v>
      </c>
      <c r="AL56" s="1">
        <f t="shared" si="16"/>
        <v>0.013288777345223934</v>
      </c>
      <c r="AM56" s="1">
        <f t="shared" si="17"/>
        <v>2</v>
      </c>
    </row>
    <row r="57" spans="1:39" ht="14.25" thickBot="1">
      <c r="A57" s="32">
        <v>38</v>
      </c>
      <c r="B57" s="37" t="s">
        <v>52</v>
      </c>
      <c r="C57" s="38">
        <v>14389.9</v>
      </c>
      <c r="D57" s="39">
        <f t="shared" si="18"/>
        <v>44460.5</v>
      </c>
      <c r="E57" s="45">
        <f t="shared" si="19"/>
        <v>44506.9</v>
      </c>
      <c r="F57" s="40">
        <f t="shared" si="20"/>
        <v>-46.400000000001455</v>
      </c>
      <c r="G57" s="39"/>
      <c r="H57" s="46"/>
      <c r="I57" s="43">
        <f t="shared" si="21"/>
        <v>0</v>
      </c>
      <c r="J57" s="47"/>
      <c r="K57" s="48"/>
      <c r="L57" s="43">
        <f t="shared" si="7"/>
        <v>0</v>
      </c>
      <c r="M57" s="47"/>
      <c r="N57" s="46"/>
      <c r="O57" s="43">
        <f t="shared" si="8"/>
        <v>0</v>
      </c>
      <c r="P57" s="47">
        <v>44460.5</v>
      </c>
      <c r="Q57" s="48">
        <v>44459.9</v>
      </c>
      <c r="R57" s="42">
        <f t="shared" si="9"/>
        <v>0.001349530700695559</v>
      </c>
      <c r="S57" s="43">
        <f t="shared" si="10"/>
        <v>0.5999999999985448</v>
      </c>
      <c r="T57" s="47"/>
      <c r="U57" s="46">
        <v>47</v>
      </c>
      <c r="V57" s="43">
        <f t="shared" si="11"/>
        <v>-47</v>
      </c>
      <c r="W57" s="44">
        <f t="shared" si="22"/>
        <v>65531</v>
      </c>
      <c r="X57" s="44">
        <f t="shared" si="23"/>
        <v>52184.1</v>
      </c>
      <c r="Y57" s="43">
        <f t="shared" si="12"/>
        <v>13346.900000000001</v>
      </c>
      <c r="Z57" s="47">
        <v>60526.8</v>
      </c>
      <c r="AA57" s="46">
        <v>50141.5</v>
      </c>
      <c r="AB57" s="43">
        <f t="shared" si="13"/>
        <v>10385.300000000003</v>
      </c>
      <c r="AC57" s="47">
        <v>4704.2</v>
      </c>
      <c r="AD57" s="46">
        <v>2042.6</v>
      </c>
      <c r="AE57" s="43">
        <f t="shared" si="14"/>
        <v>2661.6</v>
      </c>
      <c r="AF57" s="44"/>
      <c r="AG57" s="44"/>
      <c r="AH57" s="43">
        <f t="shared" si="15"/>
        <v>0</v>
      </c>
      <c r="AI57" s="47">
        <v>300</v>
      </c>
      <c r="AJ57" s="46"/>
      <c r="AK57" s="40">
        <f t="shared" si="6"/>
        <v>300</v>
      </c>
      <c r="AL57" s="1">
        <f t="shared" si="16"/>
        <v>6680.6</v>
      </c>
      <c r="AM57" s="1">
        <f t="shared" si="17"/>
        <v>-6712.700000000003</v>
      </c>
    </row>
    <row r="58" spans="1:39" ht="14.25" thickBot="1">
      <c r="A58" s="32">
        <v>39</v>
      </c>
      <c r="B58" s="37" t="s">
        <v>53</v>
      </c>
      <c r="C58" s="38">
        <v>10142.4</v>
      </c>
      <c r="D58" s="39">
        <f t="shared" si="18"/>
        <v>49277.899999999994</v>
      </c>
      <c r="E58" s="45">
        <f t="shared" si="19"/>
        <v>49259.3</v>
      </c>
      <c r="F58" s="40">
        <f t="shared" si="20"/>
        <v>18.59999999999127</v>
      </c>
      <c r="G58" s="39"/>
      <c r="H58" s="46"/>
      <c r="I58" s="43">
        <f t="shared" si="21"/>
        <v>0</v>
      </c>
      <c r="J58" s="47">
        <v>60</v>
      </c>
      <c r="K58" s="48">
        <v>42</v>
      </c>
      <c r="L58" s="43">
        <f t="shared" si="7"/>
        <v>18</v>
      </c>
      <c r="M58" s="47"/>
      <c r="N58" s="46"/>
      <c r="O58" s="43">
        <f t="shared" si="8"/>
        <v>0</v>
      </c>
      <c r="P58" s="47">
        <v>49217.899999999994</v>
      </c>
      <c r="Q58" s="48">
        <v>49217.3</v>
      </c>
      <c r="R58" s="42">
        <f t="shared" si="9"/>
        <v>0.0012190835336177905</v>
      </c>
      <c r="S58" s="43">
        <f t="shared" si="10"/>
        <v>0.5999999999912689</v>
      </c>
      <c r="T58" s="47"/>
      <c r="U58" s="46"/>
      <c r="V58" s="43">
        <f t="shared" si="11"/>
        <v>0</v>
      </c>
      <c r="W58" s="44">
        <f t="shared" si="22"/>
        <v>50947.3</v>
      </c>
      <c r="X58" s="44">
        <f t="shared" si="23"/>
        <v>57933.600000000006</v>
      </c>
      <c r="Y58" s="43">
        <f t="shared" si="12"/>
        <v>-6986.300000000003</v>
      </c>
      <c r="Z58" s="47">
        <v>41971.9</v>
      </c>
      <c r="AA58" s="46">
        <v>50155.8</v>
      </c>
      <c r="AB58" s="43">
        <f t="shared" si="13"/>
        <v>-8183.9000000000015</v>
      </c>
      <c r="AC58" s="47">
        <v>8275.4</v>
      </c>
      <c r="AD58" s="46">
        <v>7477.8</v>
      </c>
      <c r="AE58" s="43">
        <f t="shared" si="14"/>
        <v>797.5999999999995</v>
      </c>
      <c r="AF58" s="44"/>
      <c r="AG58" s="44"/>
      <c r="AH58" s="43">
        <f t="shared" si="15"/>
        <v>0</v>
      </c>
      <c r="AI58" s="47">
        <v>700</v>
      </c>
      <c r="AJ58" s="46">
        <v>300</v>
      </c>
      <c r="AK58" s="40">
        <f t="shared" si="6"/>
        <v>400</v>
      </c>
      <c r="AL58" s="1">
        <f t="shared" si="16"/>
        <v>-8472.99999999999</v>
      </c>
      <c r="AM58" s="1">
        <f t="shared" si="17"/>
        <v>-1468.0999999999967</v>
      </c>
    </row>
    <row r="59" spans="1:39" ht="14.25" thickBot="1">
      <c r="A59" s="32">
        <v>40</v>
      </c>
      <c r="B59" s="37" t="s">
        <v>54</v>
      </c>
      <c r="C59" s="38">
        <v>2742.1</v>
      </c>
      <c r="D59" s="39">
        <f t="shared" si="18"/>
        <v>31702.8</v>
      </c>
      <c r="E59" s="45">
        <f t="shared" si="19"/>
        <v>31701.9</v>
      </c>
      <c r="F59" s="40">
        <f t="shared" si="20"/>
        <v>0.8999999999978172</v>
      </c>
      <c r="G59" s="39"/>
      <c r="H59" s="46"/>
      <c r="I59" s="43">
        <f t="shared" si="21"/>
        <v>0</v>
      </c>
      <c r="J59" s="47"/>
      <c r="K59" s="48"/>
      <c r="L59" s="43">
        <f t="shared" si="7"/>
        <v>0</v>
      </c>
      <c r="M59" s="47"/>
      <c r="N59" s="46"/>
      <c r="O59" s="43">
        <f t="shared" si="8"/>
        <v>0</v>
      </c>
      <c r="P59" s="47">
        <v>31702.8</v>
      </c>
      <c r="Q59" s="48">
        <v>31701.9</v>
      </c>
      <c r="R59" s="42">
        <f t="shared" si="9"/>
        <v>0.0028389465615556706</v>
      </c>
      <c r="S59" s="43">
        <f t="shared" si="10"/>
        <v>0.8999999999978172</v>
      </c>
      <c r="T59" s="47"/>
      <c r="U59" s="46"/>
      <c r="V59" s="43">
        <f t="shared" si="11"/>
        <v>0</v>
      </c>
      <c r="W59" s="44">
        <f t="shared" si="22"/>
        <v>36298.5</v>
      </c>
      <c r="X59" s="44">
        <f t="shared" si="23"/>
        <v>34246.700000000004</v>
      </c>
      <c r="Y59" s="43">
        <f t="shared" si="12"/>
        <v>2051.7999999999956</v>
      </c>
      <c r="Z59" s="47">
        <v>30571.5</v>
      </c>
      <c r="AA59" s="48">
        <v>30059.9</v>
      </c>
      <c r="AB59" s="43">
        <f t="shared" si="13"/>
        <v>511.59999999999854</v>
      </c>
      <c r="AC59" s="47">
        <v>5356.4</v>
      </c>
      <c r="AD59" s="46">
        <v>4186.8</v>
      </c>
      <c r="AE59" s="43">
        <f t="shared" si="14"/>
        <v>1169.5999999999995</v>
      </c>
      <c r="AF59" s="44"/>
      <c r="AG59" s="44"/>
      <c r="AH59" s="43">
        <f t="shared" si="15"/>
        <v>0</v>
      </c>
      <c r="AI59" s="47">
        <v>370.6</v>
      </c>
      <c r="AJ59" s="46"/>
      <c r="AK59" s="40">
        <f t="shared" si="6"/>
        <v>370.6</v>
      </c>
      <c r="AL59" s="1">
        <f t="shared" si="16"/>
        <v>1853.6000000000008</v>
      </c>
      <c r="AM59" s="1">
        <f t="shared" si="17"/>
        <v>-197.299999999997</v>
      </c>
    </row>
    <row r="60" spans="1:39" ht="14.25" thickBot="1">
      <c r="A60" s="32">
        <v>41</v>
      </c>
      <c r="B60" s="37" t="s">
        <v>55</v>
      </c>
      <c r="C60" s="38">
        <v>5821.6</v>
      </c>
      <c r="D60" s="39">
        <f t="shared" si="18"/>
        <v>39049.7</v>
      </c>
      <c r="E60" s="45">
        <f t="shared" si="19"/>
        <v>39745</v>
      </c>
      <c r="F60" s="40">
        <f t="shared" si="20"/>
        <v>-695.3000000000029</v>
      </c>
      <c r="G60" s="39"/>
      <c r="H60" s="46"/>
      <c r="I60" s="43">
        <f t="shared" si="21"/>
        <v>0</v>
      </c>
      <c r="J60" s="47">
        <v>216</v>
      </c>
      <c r="K60" s="48">
        <v>185</v>
      </c>
      <c r="L60" s="43">
        <f t="shared" si="7"/>
        <v>31</v>
      </c>
      <c r="M60" s="47">
        <v>117.5</v>
      </c>
      <c r="N60" s="46">
        <v>283.6</v>
      </c>
      <c r="O60" s="43">
        <f t="shared" si="8"/>
        <v>-166.10000000000002</v>
      </c>
      <c r="P60" s="47">
        <v>38416.2</v>
      </c>
      <c r="Q60" s="48">
        <v>38976.4</v>
      </c>
      <c r="R60" s="42">
        <f t="shared" si="9"/>
        <v>-1.4372799950739532</v>
      </c>
      <c r="S60" s="43">
        <f t="shared" si="10"/>
        <v>-560.2000000000044</v>
      </c>
      <c r="T60" s="47">
        <v>300</v>
      </c>
      <c r="U60" s="46">
        <v>300</v>
      </c>
      <c r="V60" s="43">
        <f t="shared" si="11"/>
        <v>0</v>
      </c>
      <c r="W60" s="44">
        <f t="shared" si="22"/>
        <v>44841.5</v>
      </c>
      <c r="X60" s="44">
        <f t="shared" si="23"/>
        <v>43177.3</v>
      </c>
      <c r="Y60" s="43">
        <f t="shared" si="12"/>
        <v>1664.199999999997</v>
      </c>
      <c r="Z60" s="47">
        <v>39012.3</v>
      </c>
      <c r="AA60" s="46">
        <v>38976.4</v>
      </c>
      <c r="AB60" s="43">
        <f t="shared" si="13"/>
        <v>35.900000000001455</v>
      </c>
      <c r="AC60" s="47">
        <v>5254.2</v>
      </c>
      <c r="AD60" s="46">
        <v>4200.9</v>
      </c>
      <c r="AE60" s="43">
        <f t="shared" si="14"/>
        <v>1053.3000000000002</v>
      </c>
      <c r="AF60" s="44"/>
      <c r="AG60" s="44"/>
      <c r="AH60" s="43">
        <f t="shared" si="15"/>
        <v>0</v>
      </c>
      <c r="AI60" s="47">
        <v>575</v>
      </c>
      <c r="AJ60" s="46"/>
      <c r="AK60" s="40">
        <v>42.5</v>
      </c>
      <c r="AL60" s="1">
        <f t="shared" si="16"/>
        <v>-29.799999999997453</v>
      </c>
      <c r="AM60" s="1">
        <f t="shared" si="17"/>
        <v>-2389.2999999999975</v>
      </c>
    </row>
    <row r="61" spans="1:39" ht="14.25" thickBot="1">
      <c r="A61" s="32">
        <v>42</v>
      </c>
      <c r="B61" s="37" t="s">
        <v>56</v>
      </c>
      <c r="C61" s="38">
        <v>1140.5</v>
      </c>
      <c r="D61" s="39">
        <f t="shared" si="18"/>
        <v>30671.699999999997</v>
      </c>
      <c r="E61" s="45">
        <f t="shared" si="19"/>
        <v>30671</v>
      </c>
      <c r="F61" s="40">
        <f t="shared" si="20"/>
        <v>0.6999999999970896</v>
      </c>
      <c r="G61" s="39"/>
      <c r="H61" s="46"/>
      <c r="I61" s="43">
        <f t="shared" si="21"/>
        <v>0</v>
      </c>
      <c r="J61" s="47"/>
      <c r="K61" s="48"/>
      <c r="L61" s="43">
        <f t="shared" si="7"/>
        <v>0</v>
      </c>
      <c r="M61" s="47">
        <v>61.5</v>
      </c>
      <c r="N61" s="46">
        <v>61.5</v>
      </c>
      <c r="O61" s="43">
        <f t="shared" si="8"/>
        <v>0</v>
      </c>
      <c r="P61" s="47">
        <v>30610.199999999997</v>
      </c>
      <c r="Q61" s="48">
        <v>30609.5</v>
      </c>
      <c r="R61" s="42">
        <f t="shared" si="9"/>
        <v>0.002286871722821639</v>
      </c>
      <c r="S61" s="43">
        <f t="shared" si="10"/>
        <v>0.6999999999970896</v>
      </c>
      <c r="T61" s="47"/>
      <c r="U61" s="46"/>
      <c r="V61" s="43">
        <f t="shared" si="11"/>
        <v>0</v>
      </c>
      <c r="W61" s="44">
        <f t="shared" si="22"/>
        <v>31812.2</v>
      </c>
      <c r="X61" s="44">
        <f t="shared" si="23"/>
        <v>31454.5</v>
      </c>
      <c r="Y61" s="43">
        <f t="shared" si="12"/>
        <v>357.7000000000007</v>
      </c>
      <c r="Z61" s="47">
        <v>29755.2</v>
      </c>
      <c r="AA61" s="46">
        <v>29744.5</v>
      </c>
      <c r="AB61" s="43">
        <f t="shared" si="13"/>
        <v>10.700000000000728</v>
      </c>
      <c r="AC61" s="47">
        <v>1857</v>
      </c>
      <c r="AD61" s="46">
        <v>1710</v>
      </c>
      <c r="AE61" s="43">
        <f t="shared" si="14"/>
        <v>147</v>
      </c>
      <c r="AF61" s="44"/>
      <c r="AG61" s="44"/>
      <c r="AH61" s="43">
        <f t="shared" si="15"/>
        <v>0</v>
      </c>
      <c r="AI61" s="47">
        <v>200</v>
      </c>
      <c r="AJ61" s="46"/>
      <c r="AK61" s="40">
        <f t="shared" si="6"/>
        <v>200</v>
      </c>
      <c r="AL61" s="1">
        <f t="shared" si="16"/>
        <v>3.637978807091713E-12</v>
      </c>
      <c r="AM61" s="1">
        <f t="shared" si="17"/>
        <v>-357</v>
      </c>
    </row>
    <row r="62" spans="1:39" ht="14.25" thickBot="1">
      <c r="A62" s="32">
        <v>43</v>
      </c>
      <c r="B62" s="37" t="s">
        <v>57</v>
      </c>
      <c r="C62" s="38">
        <v>3686.6</v>
      </c>
      <c r="D62" s="39">
        <f t="shared" si="18"/>
        <v>28983</v>
      </c>
      <c r="E62" s="45">
        <f t="shared" si="19"/>
        <v>31035.8</v>
      </c>
      <c r="F62" s="40">
        <f t="shared" si="20"/>
        <v>-2052.7999999999993</v>
      </c>
      <c r="G62" s="39">
        <v>28</v>
      </c>
      <c r="H62" s="46">
        <v>40</v>
      </c>
      <c r="I62" s="43">
        <f t="shared" si="21"/>
        <v>-12</v>
      </c>
      <c r="J62" s="47"/>
      <c r="K62" s="48"/>
      <c r="L62" s="43">
        <f t="shared" si="7"/>
        <v>0</v>
      </c>
      <c r="M62" s="47">
        <v>331.3</v>
      </c>
      <c r="N62" s="46"/>
      <c r="O62" s="43">
        <f t="shared" si="8"/>
        <v>331.3</v>
      </c>
      <c r="P62" s="47">
        <v>28623.7</v>
      </c>
      <c r="Q62" s="48">
        <v>30995.8</v>
      </c>
      <c r="R62" s="42">
        <f t="shared" si="9"/>
        <v>-7.65297233818775</v>
      </c>
      <c r="S62" s="43">
        <f t="shared" si="10"/>
        <v>-2372.0999999999985</v>
      </c>
      <c r="T62" s="47"/>
      <c r="U62" s="46"/>
      <c r="V62" s="43">
        <f t="shared" si="11"/>
        <v>0</v>
      </c>
      <c r="W62" s="44">
        <f t="shared" si="22"/>
        <v>33754.9</v>
      </c>
      <c r="X62" s="44">
        <f t="shared" si="23"/>
        <v>33288.299999999996</v>
      </c>
      <c r="Y62" s="43">
        <f t="shared" si="12"/>
        <v>466.6000000000058</v>
      </c>
      <c r="Z62" s="47">
        <v>30047.9</v>
      </c>
      <c r="AA62" s="46">
        <v>30043.1</v>
      </c>
      <c r="AB62" s="43">
        <f t="shared" si="13"/>
        <v>4.80000000000291</v>
      </c>
      <c r="AC62" s="47">
        <v>1657</v>
      </c>
      <c r="AD62" s="46">
        <v>1202.3</v>
      </c>
      <c r="AE62" s="43">
        <f t="shared" si="14"/>
        <v>454.70000000000005</v>
      </c>
      <c r="AF62" s="44"/>
      <c r="AG62" s="44"/>
      <c r="AH62" s="43">
        <f t="shared" si="15"/>
        <v>0</v>
      </c>
      <c r="AI62" s="47">
        <v>2050</v>
      </c>
      <c r="AJ62" s="46">
        <v>2042.9</v>
      </c>
      <c r="AK62" s="40">
        <f t="shared" si="6"/>
        <v>7.099999999999909</v>
      </c>
      <c r="AL62" s="1">
        <f t="shared" si="16"/>
        <v>1085.3000000000015</v>
      </c>
      <c r="AM62" s="1">
        <f t="shared" si="17"/>
        <v>-1434.1000000000035</v>
      </c>
    </row>
    <row r="63" spans="1:39" ht="14.25" thickBot="1">
      <c r="A63" s="32">
        <v>44</v>
      </c>
      <c r="B63" s="37" t="s">
        <v>58</v>
      </c>
      <c r="C63" s="38">
        <v>62.4</v>
      </c>
      <c r="D63" s="39">
        <f t="shared" si="18"/>
        <v>15738.300000000003</v>
      </c>
      <c r="E63" s="45">
        <f t="shared" si="19"/>
        <v>16537.1</v>
      </c>
      <c r="F63" s="40">
        <f t="shared" si="20"/>
        <v>-798.7999999999956</v>
      </c>
      <c r="G63" s="39"/>
      <c r="H63" s="46"/>
      <c r="I63" s="43">
        <f t="shared" si="21"/>
        <v>0</v>
      </c>
      <c r="J63" s="47"/>
      <c r="K63" s="48"/>
      <c r="L63" s="43">
        <f t="shared" si="7"/>
        <v>0</v>
      </c>
      <c r="M63" s="47"/>
      <c r="N63" s="46">
        <v>800</v>
      </c>
      <c r="O63" s="43">
        <f t="shared" si="8"/>
        <v>-800</v>
      </c>
      <c r="P63" s="47">
        <v>15738.300000000003</v>
      </c>
      <c r="Q63" s="48">
        <v>15737.1</v>
      </c>
      <c r="R63" s="42">
        <f t="shared" si="9"/>
        <v>0.007625293097219605</v>
      </c>
      <c r="S63" s="43">
        <f t="shared" si="10"/>
        <v>1.2000000000025466</v>
      </c>
      <c r="T63" s="47"/>
      <c r="U63" s="46"/>
      <c r="V63" s="43">
        <f>T63-U63</f>
        <v>0</v>
      </c>
      <c r="W63" s="44">
        <f t="shared" si="22"/>
        <v>15800.7</v>
      </c>
      <c r="X63" s="44">
        <f t="shared" si="23"/>
        <v>15322.900000000001</v>
      </c>
      <c r="Y63" s="43">
        <f t="shared" si="12"/>
        <v>477.7999999999993</v>
      </c>
      <c r="Z63" s="47">
        <v>15253.1</v>
      </c>
      <c r="AA63" s="46">
        <v>15052.2</v>
      </c>
      <c r="AB63" s="43">
        <f t="shared" si="13"/>
        <v>200.89999999999964</v>
      </c>
      <c r="AC63" s="47">
        <v>526.6</v>
      </c>
      <c r="AD63" s="46">
        <v>270.7</v>
      </c>
      <c r="AE63" s="43">
        <f t="shared" si="14"/>
        <v>255.90000000000003</v>
      </c>
      <c r="AF63" s="44"/>
      <c r="AG63" s="44"/>
      <c r="AH63" s="43">
        <f t="shared" si="15"/>
        <v>0</v>
      </c>
      <c r="AI63" s="47">
        <v>21</v>
      </c>
      <c r="AJ63" s="46"/>
      <c r="AK63" s="40">
        <f t="shared" si="6"/>
        <v>21</v>
      </c>
      <c r="AL63" s="1">
        <f t="shared" si="16"/>
        <v>-2.1813661987835076E-12</v>
      </c>
      <c r="AM63" s="1">
        <f t="shared" si="17"/>
        <v>-1276.5999999999972</v>
      </c>
    </row>
    <row r="64" spans="1:39" ht="14.25" thickBot="1">
      <c r="A64" s="32">
        <v>45</v>
      </c>
      <c r="B64" s="37" t="s">
        <v>59</v>
      </c>
      <c r="C64" s="38"/>
      <c r="D64" s="39">
        <f t="shared" si="18"/>
        <v>20642</v>
      </c>
      <c r="E64" s="45">
        <f t="shared" si="19"/>
        <v>21041</v>
      </c>
      <c r="F64" s="40">
        <f t="shared" si="20"/>
        <v>-399</v>
      </c>
      <c r="G64" s="39"/>
      <c r="H64" s="46"/>
      <c r="I64" s="43">
        <f t="shared" si="21"/>
        <v>0</v>
      </c>
      <c r="J64" s="47"/>
      <c r="K64" s="48"/>
      <c r="L64" s="43">
        <f t="shared" si="7"/>
        <v>0</v>
      </c>
      <c r="M64" s="47">
        <v>400</v>
      </c>
      <c r="N64" s="46">
        <v>400</v>
      </c>
      <c r="O64" s="43">
        <f t="shared" si="8"/>
        <v>0</v>
      </c>
      <c r="P64" s="47">
        <v>20242</v>
      </c>
      <c r="Q64" s="48">
        <v>20641</v>
      </c>
      <c r="R64" s="42">
        <f t="shared" si="9"/>
        <v>-1.9330458795600989</v>
      </c>
      <c r="S64" s="43">
        <f t="shared" si="10"/>
        <v>-399</v>
      </c>
      <c r="T64" s="47"/>
      <c r="U64" s="46"/>
      <c r="V64" s="43">
        <f t="shared" si="11"/>
        <v>0</v>
      </c>
      <c r="W64" s="44">
        <f t="shared" si="22"/>
        <v>20536</v>
      </c>
      <c r="X64" s="44">
        <f t="shared" si="23"/>
        <v>19759.7</v>
      </c>
      <c r="Y64" s="43">
        <f t="shared" si="12"/>
        <v>776.2999999999993</v>
      </c>
      <c r="Z64" s="47">
        <v>18156.8</v>
      </c>
      <c r="AA64" s="46">
        <v>17939.4</v>
      </c>
      <c r="AB64" s="43">
        <f t="shared" si="13"/>
        <v>217.39999999999782</v>
      </c>
      <c r="AC64" s="47">
        <v>1931.2</v>
      </c>
      <c r="AD64" s="46">
        <v>1820.3</v>
      </c>
      <c r="AE64" s="43">
        <f t="shared" si="14"/>
        <v>110.90000000000009</v>
      </c>
      <c r="AF64" s="44"/>
      <c r="AG64" s="44"/>
      <c r="AH64" s="43">
        <f t="shared" si="15"/>
        <v>0</v>
      </c>
      <c r="AI64" s="47">
        <v>448</v>
      </c>
      <c r="AJ64" s="46"/>
      <c r="AK64" s="40">
        <f t="shared" si="6"/>
        <v>448</v>
      </c>
      <c r="AL64" s="1">
        <f t="shared" si="16"/>
        <v>-106</v>
      </c>
      <c r="AM64" s="1">
        <f t="shared" si="17"/>
        <v>-1281.2999999999993</v>
      </c>
    </row>
    <row r="65" spans="1:39" ht="14.25" thickBot="1">
      <c r="A65" s="32">
        <v>46</v>
      </c>
      <c r="B65" s="37" t="s">
        <v>60</v>
      </c>
      <c r="C65" s="38"/>
      <c r="D65" s="39">
        <f t="shared" si="18"/>
        <v>12690.5</v>
      </c>
      <c r="E65" s="45">
        <f t="shared" si="19"/>
        <v>12689.3</v>
      </c>
      <c r="F65" s="40">
        <f t="shared" si="20"/>
        <v>1.2000000000007276</v>
      </c>
      <c r="G65" s="39"/>
      <c r="H65" s="46"/>
      <c r="I65" s="43">
        <f t="shared" si="21"/>
        <v>0</v>
      </c>
      <c r="J65" s="47"/>
      <c r="K65" s="48"/>
      <c r="L65" s="43">
        <f t="shared" si="7"/>
        <v>0</v>
      </c>
      <c r="M65" s="47"/>
      <c r="N65" s="46"/>
      <c r="O65" s="43">
        <f t="shared" si="8"/>
        <v>0</v>
      </c>
      <c r="P65" s="47">
        <v>12690.5</v>
      </c>
      <c r="Q65" s="48">
        <v>12689.3</v>
      </c>
      <c r="R65" s="42">
        <f t="shared" si="9"/>
        <v>0.00945678642636495</v>
      </c>
      <c r="S65" s="43">
        <f t="shared" si="10"/>
        <v>1.2000000000007276</v>
      </c>
      <c r="T65" s="47"/>
      <c r="U65" s="46"/>
      <c r="V65" s="43">
        <f t="shared" si="11"/>
        <v>0</v>
      </c>
      <c r="W65" s="44">
        <f t="shared" si="22"/>
        <v>12821.5</v>
      </c>
      <c r="X65" s="44">
        <f t="shared" si="23"/>
        <v>12688.4</v>
      </c>
      <c r="Y65" s="43">
        <f t="shared" si="12"/>
        <v>133.10000000000036</v>
      </c>
      <c r="Z65" s="47">
        <v>12446</v>
      </c>
      <c r="AA65" s="46">
        <v>12446</v>
      </c>
      <c r="AB65" s="43">
        <f t="shared" si="13"/>
        <v>0</v>
      </c>
      <c r="AC65" s="47">
        <v>375.5</v>
      </c>
      <c r="AD65" s="46">
        <v>242.4</v>
      </c>
      <c r="AE65" s="43">
        <f t="shared" si="14"/>
        <v>133.1</v>
      </c>
      <c r="AF65" s="44"/>
      <c r="AG65" s="44"/>
      <c r="AH65" s="43">
        <f t="shared" si="15"/>
        <v>0</v>
      </c>
      <c r="AI65" s="47"/>
      <c r="AJ65" s="46"/>
      <c r="AK65" s="40">
        <f t="shared" si="6"/>
        <v>0</v>
      </c>
      <c r="AL65" s="1">
        <f t="shared" si="16"/>
        <v>131</v>
      </c>
      <c r="AM65" s="1">
        <f t="shared" si="17"/>
        <v>-0.8999999999996362</v>
      </c>
    </row>
    <row r="66" spans="1:39" ht="14.25" thickBot="1">
      <c r="A66" s="32">
        <v>47</v>
      </c>
      <c r="B66" s="37" t="s">
        <v>61</v>
      </c>
      <c r="C66" s="38">
        <v>4369.8</v>
      </c>
      <c r="D66" s="39">
        <f t="shared" si="18"/>
        <v>21798</v>
      </c>
      <c r="E66" s="45">
        <f t="shared" si="19"/>
        <v>21800.1</v>
      </c>
      <c r="F66" s="40">
        <f t="shared" si="20"/>
        <v>-2.099999999998545</v>
      </c>
      <c r="G66" s="39"/>
      <c r="H66" s="46"/>
      <c r="I66" s="43">
        <f t="shared" si="21"/>
        <v>0</v>
      </c>
      <c r="J66" s="47"/>
      <c r="K66" s="48"/>
      <c r="L66" s="43">
        <f t="shared" si="7"/>
        <v>0</v>
      </c>
      <c r="M66" s="47"/>
      <c r="N66" s="46"/>
      <c r="O66" s="43">
        <f t="shared" si="8"/>
        <v>0</v>
      </c>
      <c r="P66" s="47">
        <v>21798</v>
      </c>
      <c r="Q66" s="48">
        <v>21797.1</v>
      </c>
      <c r="R66" s="42">
        <f t="shared" si="9"/>
        <v>0.004128989636242689</v>
      </c>
      <c r="S66" s="43">
        <f t="shared" si="10"/>
        <v>0.9000000000014552</v>
      </c>
      <c r="T66" s="47"/>
      <c r="U66" s="46">
        <v>3</v>
      </c>
      <c r="V66" s="43">
        <f t="shared" si="11"/>
        <v>-3</v>
      </c>
      <c r="W66" s="44">
        <f t="shared" si="22"/>
        <v>27633.9</v>
      </c>
      <c r="X66" s="44">
        <f t="shared" si="23"/>
        <v>22919.4</v>
      </c>
      <c r="Y66" s="43">
        <f t="shared" si="12"/>
        <v>4714.5</v>
      </c>
      <c r="Z66" s="47">
        <v>23399.9</v>
      </c>
      <c r="AA66" s="46">
        <v>20448.4</v>
      </c>
      <c r="AB66" s="43">
        <f t="shared" si="13"/>
        <v>2951.5</v>
      </c>
      <c r="AC66" s="47">
        <v>4234</v>
      </c>
      <c r="AD66" s="46">
        <v>2471</v>
      </c>
      <c r="AE66" s="43">
        <f t="shared" si="14"/>
        <v>1763</v>
      </c>
      <c r="AF66" s="44"/>
      <c r="AG66" s="44"/>
      <c r="AH66" s="43">
        <f t="shared" si="15"/>
        <v>0</v>
      </c>
      <c r="AI66" s="47">
        <v>0</v>
      </c>
      <c r="AJ66" s="46"/>
      <c r="AK66" s="40">
        <f t="shared" si="6"/>
        <v>0</v>
      </c>
      <c r="AL66" s="1">
        <f t="shared" si="16"/>
        <v>1466.1000000000013</v>
      </c>
      <c r="AM66" s="1">
        <f t="shared" si="17"/>
        <v>-3250.4999999999973</v>
      </c>
    </row>
    <row r="67" spans="1:39" ht="14.25" thickBot="1">
      <c r="A67" s="32">
        <v>48</v>
      </c>
      <c r="B67" s="37" t="s">
        <v>62</v>
      </c>
      <c r="C67" s="38">
        <v>129.4</v>
      </c>
      <c r="D67" s="39">
        <f t="shared" si="18"/>
        <v>22737</v>
      </c>
      <c r="E67" s="45">
        <f t="shared" si="19"/>
        <v>22736.2</v>
      </c>
      <c r="F67" s="40">
        <f t="shared" si="20"/>
        <v>0.7999999999992724</v>
      </c>
      <c r="G67" s="39"/>
      <c r="H67" s="46"/>
      <c r="I67" s="43">
        <f t="shared" si="21"/>
        <v>0</v>
      </c>
      <c r="J67" s="47"/>
      <c r="K67" s="48"/>
      <c r="L67" s="43">
        <f t="shared" si="7"/>
        <v>0</v>
      </c>
      <c r="M67" s="47"/>
      <c r="N67" s="46"/>
      <c r="O67" s="43">
        <f t="shared" si="8"/>
        <v>0</v>
      </c>
      <c r="P67" s="47">
        <v>22737</v>
      </c>
      <c r="Q67" s="48">
        <v>22736.2</v>
      </c>
      <c r="R67" s="42">
        <f t="shared" si="9"/>
        <v>0.0035186178868908276</v>
      </c>
      <c r="S67" s="43">
        <f t="shared" si="10"/>
        <v>0.7999999999992724</v>
      </c>
      <c r="T67" s="47"/>
      <c r="U67" s="46"/>
      <c r="V67" s="43">
        <f t="shared" si="11"/>
        <v>0</v>
      </c>
      <c r="W67" s="44">
        <f t="shared" si="22"/>
        <v>22866.4</v>
      </c>
      <c r="X67" s="44">
        <f t="shared" si="23"/>
        <v>20999.5</v>
      </c>
      <c r="Y67" s="43">
        <f t="shared" si="12"/>
        <v>1866.9000000000015</v>
      </c>
      <c r="Z67" s="47">
        <v>20750</v>
      </c>
      <c r="AA67" s="46">
        <v>19676.2</v>
      </c>
      <c r="AB67" s="43">
        <f t="shared" si="13"/>
        <v>1073.7999999999993</v>
      </c>
      <c r="AC67" s="47">
        <v>2116.4</v>
      </c>
      <c r="AD67" s="46">
        <v>1323.3</v>
      </c>
      <c r="AE67" s="43">
        <f t="shared" si="14"/>
        <v>793.1000000000001</v>
      </c>
      <c r="AF67" s="44"/>
      <c r="AG67" s="44"/>
      <c r="AH67" s="43">
        <f t="shared" si="15"/>
        <v>0</v>
      </c>
      <c r="AI67" s="47"/>
      <c r="AJ67" s="46"/>
      <c r="AK67" s="40">
        <f t="shared" si="6"/>
        <v>0</v>
      </c>
      <c r="AL67" s="1">
        <f t="shared" si="16"/>
        <v>1.4495071809506044E-12</v>
      </c>
      <c r="AM67" s="1">
        <f t="shared" si="17"/>
        <v>-1866.1000000000008</v>
      </c>
    </row>
    <row r="68" spans="1:39" ht="14.25" thickBot="1">
      <c r="A68" s="32">
        <v>49</v>
      </c>
      <c r="B68" s="37" t="s">
        <v>63</v>
      </c>
      <c r="C68" s="38">
        <v>5665.3</v>
      </c>
      <c r="D68" s="39">
        <f t="shared" si="18"/>
        <v>35977.799999999996</v>
      </c>
      <c r="E68" s="45">
        <f t="shared" si="19"/>
        <v>35979.7</v>
      </c>
      <c r="F68" s="40">
        <f t="shared" si="20"/>
        <v>-1.9000000000014552</v>
      </c>
      <c r="G68" s="39"/>
      <c r="H68" s="46"/>
      <c r="I68" s="43">
        <f t="shared" si="21"/>
        <v>0</v>
      </c>
      <c r="J68" s="47">
        <v>60</v>
      </c>
      <c r="K68" s="48">
        <v>63</v>
      </c>
      <c r="L68" s="43">
        <f t="shared" si="7"/>
        <v>-3</v>
      </c>
      <c r="M68" s="47"/>
      <c r="N68" s="46">
        <v>0</v>
      </c>
      <c r="O68" s="43">
        <f t="shared" si="8"/>
        <v>0</v>
      </c>
      <c r="P68" s="47">
        <v>35914.799999999996</v>
      </c>
      <c r="Q68" s="48">
        <v>35913.7</v>
      </c>
      <c r="R68" s="42">
        <f t="shared" si="9"/>
        <v>0.003062898002708006</v>
      </c>
      <c r="S68" s="43">
        <f t="shared" si="10"/>
        <v>1.0999999999985448</v>
      </c>
      <c r="T68" s="47">
        <v>3</v>
      </c>
      <c r="U68" s="46">
        <v>3</v>
      </c>
      <c r="V68" s="43">
        <f t="shared" si="11"/>
        <v>0</v>
      </c>
      <c r="W68" s="44">
        <f t="shared" si="22"/>
        <v>41643.1</v>
      </c>
      <c r="X68" s="44">
        <f t="shared" si="23"/>
        <v>37334.7</v>
      </c>
      <c r="Y68" s="43">
        <f t="shared" si="12"/>
        <v>4308.4000000000015</v>
      </c>
      <c r="Z68" s="47">
        <v>32640.4</v>
      </c>
      <c r="AA68" s="46">
        <v>32134.6</v>
      </c>
      <c r="AB68" s="43">
        <f t="shared" si="13"/>
        <v>505.8000000000029</v>
      </c>
      <c r="AC68" s="47">
        <v>7512.7</v>
      </c>
      <c r="AD68" s="46">
        <v>4102.1</v>
      </c>
      <c r="AE68" s="43">
        <f t="shared" si="14"/>
        <v>3410.5999999999995</v>
      </c>
      <c r="AF68" s="44"/>
      <c r="AG68" s="44"/>
      <c r="AH68" s="43">
        <f t="shared" si="15"/>
        <v>0</v>
      </c>
      <c r="AI68" s="47">
        <v>1490</v>
      </c>
      <c r="AJ68" s="46">
        <v>1098</v>
      </c>
      <c r="AK68" s="40">
        <f t="shared" si="6"/>
        <v>392</v>
      </c>
      <c r="AL68" s="1">
        <f t="shared" si="16"/>
        <v>0</v>
      </c>
      <c r="AM68" s="1">
        <f t="shared" si="17"/>
        <v>-4310.3</v>
      </c>
    </row>
    <row r="69" spans="1:39" ht="14.25" thickBot="1">
      <c r="A69" s="32">
        <v>50</v>
      </c>
      <c r="B69" s="37" t="s">
        <v>64</v>
      </c>
      <c r="C69" s="38">
        <v>980.1</v>
      </c>
      <c r="D69" s="39">
        <f t="shared" si="18"/>
        <v>17561.2</v>
      </c>
      <c r="E69" s="45">
        <f t="shared" si="19"/>
        <v>17560.6</v>
      </c>
      <c r="F69" s="40">
        <f t="shared" si="20"/>
        <v>0.6000000000021828</v>
      </c>
      <c r="G69" s="39"/>
      <c r="H69" s="46"/>
      <c r="I69" s="43">
        <f t="shared" si="21"/>
        <v>0</v>
      </c>
      <c r="J69" s="47"/>
      <c r="K69" s="48"/>
      <c r="L69" s="43">
        <f t="shared" si="7"/>
        <v>0</v>
      </c>
      <c r="M69" s="47"/>
      <c r="N69" s="46"/>
      <c r="O69" s="43">
        <f t="shared" si="8"/>
        <v>0</v>
      </c>
      <c r="P69" s="47">
        <v>17561.2</v>
      </c>
      <c r="Q69" s="48">
        <v>17560.6</v>
      </c>
      <c r="R69" s="42">
        <f t="shared" si="9"/>
        <v>0.0034167397469459064</v>
      </c>
      <c r="S69" s="43">
        <f t="shared" si="10"/>
        <v>0.6000000000021828</v>
      </c>
      <c r="T69" s="49"/>
      <c r="U69" s="46"/>
      <c r="V69" s="43">
        <f t="shared" si="11"/>
        <v>0</v>
      </c>
      <c r="W69" s="51">
        <f t="shared" si="22"/>
        <v>18541.3</v>
      </c>
      <c r="X69" s="44">
        <f t="shared" si="23"/>
        <v>17819.7</v>
      </c>
      <c r="Y69" s="43">
        <f t="shared" si="12"/>
        <v>721.5999999999985</v>
      </c>
      <c r="Z69" s="49">
        <v>16010</v>
      </c>
      <c r="AA69" s="46">
        <v>16006.5</v>
      </c>
      <c r="AB69" s="43">
        <f t="shared" si="13"/>
        <v>3.5</v>
      </c>
      <c r="AC69" s="49">
        <v>2421.3</v>
      </c>
      <c r="AD69" s="46">
        <v>1735.2</v>
      </c>
      <c r="AE69" s="43">
        <f t="shared" si="14"/>
        <v>686.1000000000001</v>
      </c>
      <c r="AF69" s="44"/>
      <c r="AG69" s="44"/>
      <c r="AH69" s="43">
        <f t="shared" si="15"/>
        <v>0</v>
      </c>
      <c r="AI69" s="49">
        <v>110</v>
      </c>
      <c r="AJ69" s="46">
        <v>78</v>
      </c>
      <c r="AK69" s="40">
        <f t="shared" si="6"/>
        <v>32</v>
      </c>
      <c r="AL69" s="1">
        <f t="shared" si="16"/>
        <v>-1.4779288903810084E-12</v>
      </c>
      <c r="AM69" s="1">
        <f t="shared" si="17"/>
        <v>-720.9999999999978</v>
      </c>
    </row>
    <row r="70" spans="1:39" ht="14.25" thickBot="1">
      <c r="A70" s="32">
        <v>51</v>
      </c>
      <c r="B70" s="37" t="s">
        <v>65</v>
      </c>
      <c r="C70" s="38">
        <v>5827.3</v>
      </c>
      <c r="D70" s="39">
        <f t="shared" si="18"/>
        <v>24296.9</v>
      </c>
      <c r="E70" s="45">
        <f t="shared" si="19"/>
        <v>24264.8</v>
      </c>
      <c r="F70" s="40">
        <f t="shared" si="20"/>
        <v>32.10000000000218</v>
      </c>
      <c r="G70" s="39"/>
      <c r="H70" s="46"/>
      <c r="I70" s="43">
        <f t="shared" si="21"/>
        <v>0</v>
      </c>
      <c r="J70" s="47">
        <v>66</v>
      </c>
      <c r="K70" s="48">
        <v>35</v>
      </c>
      <c r="L70" s="43">
        <f t="shared" si="7"/>
        <v>31</v>
      </c>
      <c r="M70" s="47"/>
      <c r="N70" s="46"/>
      <c r="O70" s="43">
        <f t="shared" si="8"/>
        <v>0</v>
      </c>
      <c r="P70" s="47">
        <v>24230.9</v>
      </c>
      <c r="Q70" s="48">
        <v>24229.8</v>
      </c>
      <c r="R70" s="42">
        <f t="shared" si="9"/>
        <v>0.004539864134256918</v>
      </c>
      <c r="S70" s="43">
        <f t="shared" si="10"/>
        <v>1.1000000000021828</v>
      </c>
      <c r="T70" s="47"/>
      <c r="U70" s="46"/>
      <c r="V70" s="43">
        <f t="shared" si="11"/>
        <v>0</v>
      </c>
      <c r="W70" s="44">
        <f t="shared" si="22"/>
        <v>31189.5</v>
      </c>
      <c r="X70" s="44">
        <f t="shared" si="23"/>
        <v>23468.3</v>
      </c>
      <c r="Y70" s="43">
        <f t="shared" si="12"/>
        <v>7721.200000000001</v>
      </c>
      <c r="Z70" s="47">
        <v>22168.5</v>
      </c>
      <c r="AA70" s="46">
        <v>20841.7</v>
      </c>
      <c r="AB70" s="43">
        <f t="shared" si="13"/>
        <v>1326.7999999999993</v>
      </c>
      <c r="AC70" s="47">
        <v>4030.9</v>
      </c>
      <c r="AD70" s="46">
        <v>2626.6</v>
      </c>
      <c r="AE70" s="43">
        <f t="shared" si="14"/>
        <v>1404.3000000000002</v>
      </c>
      <c r="AF70" s="44"/>
      <c r="AG70" s="44"/>
      <c r="AH70" s="43">
        <f t="shared" si="15"/>
        <v>0</v>
      </c>
      <c r="AI70" s="47">
        <v>4990.1</v>
      </c>
      <c r="AJ70" s="46"/>
      <c r="AK70" s="40">
        <f t="shared" si="6"/>
        <v>4990.1</v>
      </c>
      <c r="AL70" s="1">
        <f t="shared" si="16"/>
        <v>1065.2999999999984</v>
      </c>
      <c r="AM70" s="1">
        <f t="shared" si="17"/>
        <v>-6623.8</v>
      </c>
    </row>
    <row r="71" spans="1:39" ht="14.25" thickBot="1">
      <c r="A71" s="32">
        <v>52</v>
      </c>
      <c r="B71" s="37" t="s">
        <v>66</v>
      </c>
      <c r="C71" s="38">
        <v>123</v>
      </c>
      <c r="D71" s="39">
        <f t="shared" si="18"/>
        <v>18391.3</v>
      </c>
      <c r="E71" s="45">
        <f t="shared" si="19"/>
        <v>18390.4</v>
      </c>
      <c r="F71" s="40">
        <f t="shared" si="20"/>
        <v>0.8999999999978172</v>
      </c>
      <c r="G71" s="39"/>
      <c r="H71" s="46"/>
      <c r="I71" s="43">
        <f t="shared" si="21"/>
        <v>0</v>
      </c>
      <c r="J71" s="47"/>
      <c r="K71" s="48"/>
      <c r="L71" s="43">
        <f t="shared" si="7"/>
        <v>0</v>
      </c>
      <c r="M71" s="47"/>
      <c r="N71" s="46"/>
      <c r="O71" s="43">
        <f t="shared" si="8"/>
        <v>0</v>
      </c>
      <c r="P71" s="47">
        <v>18391.3</v>
      </c>
      <c r="Q71" s="48">
        <v>18390.4</v>
      </c>
      <c r="R71" s="42">
        <f t="shared" si="9"/>
        <v>0.004893857664856758</v>
      </c>
      <c r="S71" s="43">
        <f t="shared" si="10"/>
        <v>0.8999999999978172</v>
      </c>
      <c r="T71" s="49"/>
      <c r="U71" s="46"/>
      <c r="V71" s="43">
        <f t="shared" si="11"/>
        <v>0</v>
      </c>
      <c r="W71" s="44">
        <f t="shared" si="22"/>
        <v>18514.3</v>
      </c>
      <c r="X71" s="44">
        <f t="shared" si="23"/>
        <v>16846.7</v>
      </c>
      <c r="Y71" s="43">
        <f t="shared" si="12"/>
        <v>1667.5999999999985</v>
      </c>
      <c r="Z71" s="47">
        <v>13560.3</v>
      </c>
      <c r="AA71" s="46">
        <v>12746</v>
      </c>
      <c r="AB71" s="43">
        <f t="shared" si="13"/>
        <v>814.2999999999993</v>
      </c>
      <c r="AC71" s="49">
        <v>2454</v>
      </c>
      <c r="AD71" s="46">
        <v>1709.2</v>
      </c>
      <c r="AE71" s="43">
        <f t="shared" si="14"/>
        <v>744.8</v>
      </c>
      <c r="AF71" s="44"/>
      <c r="AG71" s="44"/>
      <c r="AH71" s="43">
        <f t="shared" si="15"/>
        <v>0</v>
      </c>
      <c r="AI71" s="47">
        <v>2500</v>
      </c>
      <c r="AJ71" s="46">
        <v>2391.5</v>
      </c>
      <c r="AK71" s="40">
        <f t="shared" si="6"/>
        <v>108.5</v>
      </c>
      <c r="AL71" s="1">
        <f t="shared" si="16"/>
        <v>0</v>
      </c>
      <c r="AM71" s="1">
        <f t="shared" si="17"/>
        <v>-1666.7000000000007</v>
      </c>
    </row>
    <row r="72" spans="1:39" ht="14.25" thickBot="1">
      <c r="A72" s="32">
        <v>53</v>
      </c>
      <c r="B72" s="37" t="s">
        <v>67</v>
      </c>
      <c r="C72" s="38">
        <v>4802.3</v>
      </c>
      <c r="D72" s="39">
        <f t="shared" si="18"/>
        <v>46659.5</v>
      </c>
      <c r="E72" s="45">
        <f t="shared" si="19"/>
        <v>46658.6</v>
      </c>
      <c r="F72" s="40">
        <f t="shared" si="20"/>
        <v>0.9000000000014552</v>
      </c>
      <c r="G72" s="39"/>
      <c r="H72" s="46"/>
      <c r="I72" s="43">
        <f t="shared" si="21"/>
        <v>0</v>
      </c>
      <c r="J72" s="47"/>
      <c r="K72" s="48"/>
      <c r="L72" s="43">
        <f t="shared" si="7"/>
        <v>0</v>
      </c>
      <c r="M72" s="47"/>
      <c r="N72" s="46"/>
      <c r="O72" s="43">
        <f t="shared" si="8"/>
        <v>0</v>
      </c>
      <c r="P72" s="47">
        <v>46641.5</v>
      </c>
      <c r="Q72" s="48">
        <v>46640.6</v>
      </c>
      <c r="R72" s="42">
        <f t="shared" si="9"/>
        <v>0.0019296492755270197</v>
      </c>
      <c r="S72" s="43">
        <f t="shared" si="10"/>
        <v>0.9000000000014552</v>
      </c>
      <c r="T72" s="47">
        <v>18</v>
      </c>
      <c r="U72" s="46">
        <v>18</v>
      </c>
      <c r="V72" s="43">
        <f t="shared" si="11"/>
        <v>0</v>
      </c>
      <c r="W72" s="44">
        <f t="shared" si="22"/>
        <v>51461.8</v>
      </c>
      <c r="X72" s="44">
        <f t="shared" si="23"/>
        <v>45379</v>
      </c>
      <c r="Y72" s="43">
        <f t="shared" si="12"/>
        <v>6082.800000000003</v>
      </c>
      <c r="Z72" s="47">
        <v>41918.8</v>
      </c>
      <c r="AA72" s="46">
        <v>40313.6</v>
      </c>
      <c r="AB72" s="43">
        <f t="shared" si="13"/>
        <v>1605.2000000000044</v>
      </c>
      <c r="AC72" s="47">
        <v>7248</v>
      </c>
      <c r="AD72" s="46">
        <v>5065.4</v>
      </c>
      <c r="AE72" s="43">
        <f t="shared" si="14"/>
        <v>2182.6000000000004</v>
      </c>
      <c r="AF72" s="44"/>
      <c r="AG72" s="44"/>
      <c r="AH72" s="43">
        <f t="shared" si="15"/>
        <v>0</v>
      </c>
      <c r="AI72" s="47">
        <v>2295</v>
      </c>
      <c r="AJ72" s="46"/>
      <c r="AK72" s="40">
        <f t="shared" si="6"/>
        <v>2295</v>
      </c>
      <c r="AL72" s="1">
        <f t="shared" si="16"/>
        <v>0</v>
      </c>
      <c r="AM72" s="1">
        <f t="shared" si="17"/>
        <v>-6081.899999999999</v>
      </c>
    </row>
    <row r="73" spans="1:39" ht="14.25" thickBot="1">
      <c r="A73" s="32">
        <v>54</v>
      </c>
      <c r="B73" s="37" t="s">
        <v>68</v>
      </c>
      <c r="C73" s="38">
        <v>17029.1</v>
      </c>
      <c r="D73" s="39">
        <f t="shared" si="18"/>
        <v>34170.7</v>
      </c>
      <c r="E73" s="45">
        <f t="shared" si="19"/>
        <v>34202.200000000004</v>
      </c>
      <c r="F73" s="40">
        <f t="shared" si="20"/>
        <v>-31.500000000007276</v>
      </c>
      <c r="G73" s="39"/>
      <c r="H73" s="46"/>
      <c r="I73" s="43">
        <f t="shared" si="21"/>
        <v>0</v>
      </c>
      <c r="J73" s="47"/>
      <c r="K73" s="48"/>
      <c r="L73" s="43">
        <f t="shared" si="7"/>
        <v>0</v>
      </c>
      <c r="M73" s="47"/>
      <c r="N73" s="46">
        <v>32.3</v>
      </c>
      <c r="O73" s="43">
        <f t="shared" si="8"/>
        <v>-32.3</v>
      </c>
      <c r="P73" s="47">
        <v>34170.7</v>
      </c>
      <c r="Q73" s="48">
        <v>34169.9</v>
      </c>
      <c r="R73" s="42">
        <f t="shared" si="9"/>
        <v>0.0023412418531972125</v>
      </c>
      <c r="S73" s="43">
        <f t="shared" si="10"/>
        <v>0.7999999999956344</v>
      </c>
      <c r="T73" s="47"/>
      <c r="U73" s="46"/>
      <c r="V73" s="43">
        <f t="shared" si="11"/>
        <v>0</v>
      </c>
      <c r="W73" s="44">
        <f t="shared" si="22"/>
        <v>51199.8</v>
      </c>
      <c r="X73" s="44">
        <f t="shared" si="23"/>
        <v>33966</v>
      </c>
      <c r="Y73" s="43">
        <f t="shared" si="12"/>
        <v>17233.800000000003</v>
      </c>
      <c r="Z73" s="47">
        <v>29000</v>
      </c>
      <c r="AA73" s="46">
        <v>26212.4</v>
      </c>
      <c r="AB73" s="43">
        <f t="shared" si="13"/>
        <v>2787.5999999999985</v>
      </c>
      <c r="AC73" s="47">
        <v>10773</v>
      </c>
      <c r="AD73" s="46">
        <v>5355.6</v>
      </c>
      <c r="AE73" s="43">
        <f t="shared" si="14"/>
        <v>5417.4</v>
      </c>
      <c r="AF73" s="44"/>
      <c r="AG73" s="44"/>
      <c r="AH73" s="43">
        <f t="shared" si="15"/>
        <v>0</v>
      </c>
      <c r="AI73" s="47">
        <v>11426.8</v>
      </c>
      <c r="AJ73" s="46">
        <v>2398</v>
      </c>
      <c r="AK73" s="40">
        <f t="shared" si="6"/>
        <v>9028.8</v>
      </c>
      <c r="AL73" s="1">
        <f t="shared" si="16"/>
        <v>0</v>
      </c>
      <c r="AM73" s="1">
        <f t="shared" si="17"/>
        <v>-17265.300000000003</v>
      </c>
    </row>
    <row r="74" spans="1:39" ht="14.25" thickBot="1">
      <c r="A74" s="32">
        <v>55</v>
      </c>
      <c r="B74" s="37" t="s">
        <v>69</v>
      </c>
      <c r="C74" s="38">
        <v>2081.5</v>
      </c>
      <c r="D74" s="39">
        <f t="shared" si="18"/>
        <v>40015</v>
      </c>
      <c r="E74" s="45">
        <f t="shared" si="19"/>
        <v>40028.700000000004</v>
      </c>
      <c r="F74" s="40">
        <f t="shared" si="20"/>
        <v>-13.700000000004366</v>
      </c>
      <c r="G74" s="45"/>
      <c r="H74" s="46"/>
      <c r="I74" s="43">
        <f t="shared" si="21"/>
        <v>0</v>
      </c>
      <c r="J74" s="47"/>
      <c r="K74" s="48"/>
      <c r="L74" s="43">
        <f t="shared" si="7"/>
        <v>0</v>
      </c>
      <c r="M74" s="47"/>
      <c r="N74" s="46"/>
      <c r="O74" s="43">
        <f t="shared" si="8"/>
        <v>0</v>
      </c>
      <c r="P74" s="47">
        <v>40015</v>
      </c>
      <c r="Q74" s="48">
        <v>40021.3</v>
      </c>
      <c r="R74" s="42">
        <f t="shared" si="9"/>
        <v>-0.015741617588641323</v>
      </c>
      <c r="S74" s="43">
        <f t="shared" si="10"/>
        <v>-6.30000000000291</v>
      </c>
      <c r="T74" s="49"/>
      <c r="U74" s="46">
        <v>7.4</v>
      </c>
      <c r="V74" s="43">
        <f t="shared" si="11"/>
        <v>-7.4</v>
      </c>
      <c r="W74" s="44">
        <f t="shared" si="22"/>
        <v>42096.5</v>
      </c>
      <c r="X74" s="44">
        <f t="shared" si="23"/>
        <v>39202.700000000004</v>
      </c>
      <c r="Y74" s="43">
        <f t="shared" si="12"/>
        <v>2893.7999999999956</v>
      </c>
      <c r="Z74" s="47">
        <v>33779.5</v>
      </c>
      <c r="AA74" s="46">
        <v>32517.4</v>
      </c>
      <c r="AB74" s="43">
        <f t="shared" si="13"/>
        <v>1262.0999999999985</v>
      </c>
      <c r="AC74" s="47">
        <v>6622</v>
      </c>
      <c r="AD74" s="46">
        <v>5208.3</v>
      </c>
      <c r="AE74" s="43">
        <f t="shared" si="14"/>
        <v>1413.6999999999998</v>
      </c>
      <c r="AF74" s="44"/>
      <c r="AG74" s="44"/>
      <c r="AH74" s="43">
        <f t="shared" si="15"/>
        <v>0</v>
      </c>
      <c r="AI74" s="47">
        <v>1695</v>
      </c>
      <c r="AJ74" s="46">
        <v>1477</v>
      </c>
      <c r="AK74" s="40">
        <f t="shared" si="6"/>
        <v>218</v>
      </c>
      <c r="AL74" s="1">
        <f t="shared" si="16"/>
        <v>0</v>
      </c>
      <c r="AM74" s="1">
        <f t="shared" si="17"/>
        <v>-2907.5</v>
      </c>
    </row>
    <row r="75" spans="1:39" ht="14.25" thickBot="1">
      <c r="A75" s="32">
        <v>56</v>
      </c>
      <c r="B75" s="37" t="s">
        <v>70</v>
      </c>
      <c r="C75" s="38">
        <v>3971</v>
      </c>
      <c r="D75" s="39">
        <f t="shared" si="18"/>
        <v>24214.4</v>
      </c>
      <c r="E75" s="45">
        <f t="shared" si="19"/>
        <v>18593</v>
      </c>
      <c r="F75" s="40">
        <f t="shared" si="20"/>
        <v>5621.4000000000015</v>
      </c>
      <c r="G75" s="39"/>
      <c r="H75" s="46"/>
      <c r="I75" s="43">
        <f t="shared" si="21"/>
        <v>0</v>
      </c>
      <c r="J75" s="47"/>
      <c r="K75" s="48"/>
      <c r="L75" s="43">
        <f t="shared" si="7"/>
        <v>0</v>
      </c>
      <c r="M75" s="47"/>
      <c r="N75" s="46"/>
      <c r="O75" s="43">
        <f t="shared" si="8"/>
        <v>0</v>
      </c>
      <c r="P75" s="47">
        <v>24214.4</v>
      </c>
      <c r="Q75" s="48">
        <v>18593</v>
      </c>
      <c r="R75" s="42">
        <f t="shared" si="9"/>
        <v>30.233959016834298</v>
      </c>
      <c r="S75" s="43">
        <f t="shared" si="10"/>
        <v>5621.4000000000015</v>
      </c>
      <c r="T75" s="47"/>
      <c r="U75" s="46"/>
      <c r="V75" s="43">
        <f t="shared" si="11"/>
        <v>0</v>
      </c>
      <c r="W75" s="44">
        <f t="shared" si="22"/>
        <v>22341.9</v>
      </c>
      <c r="X75" s="44">
        <f t="shared" si="23"/>
        <v>19242.8</v>
      </c>
      <c r="Y75" s="43">
        <f t="shared" si="12"/>
        <v>3099.100000000002</v>
      </c>
      <c r="Z75" s="49">
        <v>18260.4</v>
      </c>
      <c r="AA75" s="46">
        <v>16854.8</v>
      </c>
      <c r="AB75" s="43">
        <f t="shared" si="13"/>
        <v>1405.6000000000022</v>
      </c>
      <c r="AC75" s="47">
        <v>2431.5</v>
      </c>
      <c r="AD75" s="46">
        <v>1298</v>
      </c>
      <c r="AE75" s="43">
        <f t="shared" si="14"/>
        <v>1133.5</v>
      </c>
      <c r="AF75" s="44"/>
      <c r="AG75" s="44"/>
      <c r="AH75" s="43">
        <f t="shared" si="15"/>
        <v>0</v>
      </c>
      <c r="AI75" s="47">
        <v>1650</v>
      </c>
      <c r="AJ75" s="46">
        <v>1090</v>
      </c>
      <c r="AK75" s="40">
        <f t="shared" si="6"/>
        <v>560</v>
      </c>
      <c r="AL75" s="1">
        <f t="shared" si="16"/>
        <v>-5843.5</v>
      </c>
      <c r="AM75" s="1">
        <f t="shared" si="17"/>
        <v>-3321.2000000000007</v>
      </c>
    </row>
    <row r="76" spans="1:39" ht="14.25" thickBot="1">
      <c r="A76" s="32">
        <v>57</v>
      </c>
      <c r="B76" s="37" t="s">
        <v>71</v>
      </c>
      <c r="C76" s="38">
        <v>304.5</v>
      </c>
      <c r="D76" s="39">
        <f t="shared" si="18"/>
        <v>12363</v>
      </c>
      <c r="E76" s="45">
        <f t="shared" si="19"/>
        <v>12341.1</v>
      </c>
      <c r="F76" s="40">
        <f t="shared" si="20"/>
        <v>21.899999999999636</v>
      </c>
      <c r="G76" s="39"/>
      <c r="H76" s="46"/>
      <c r="I76" s="43">
        <f t="shared" si="21"/>
        <v>0</v>
      </c>
      <c r="J76" s="47"/>
      <c r="K76" s="48"/>
      <c r="L76" s="43">
        <f t="shared" si="7"/>
        <v>0</v>
      </c>
      <c r="M76" s="47"/>
      <c r="N76" s="46"/>
      <c r="O76" s="43">
        <f t="shared" si="8"/>
        <v>0</v>
      </c>
      <c r="P76" s="47">
        <v>12363</v>
      </c>
      <c r="Q76" s="48">
        <v>12341.1</v>
      </c>
      <c r="R76" s="42">
        <f t="shared" si="9"/>
        <v>0.1774558183630279</v>
      </c>
      <c r="S76" s="43">
        <f t="shared" si="10"/>
        <v>21.899999999999636</v>
      </c>
      <c r="T76" s="47"/>
      <c r="U76" s="46"/>
      <c r="V76" s="43">
        <f t="shared" si="11"/>
        <v>0</v>
      </c>
      <c r="W76" s="44">
        <f t="shared" si="22"/>
        <v>12893.800000000001</v>
      </c>
      <c r="X76" s="44">
        <f t="shared" si="23"/>
        <v>12383.9</v>
      </c>
      <c r="Y76" s="43">
        <f t="shared" si="12"/>
        <v>509.90000000000146</v>
      </c>
      <c r="Z76" s="47">
        <v>11889.7</v>
      </c>
      <c r="AA76" s="46">
        <v>11435.8</v>
      </c>
      <c r="AB76" s="43">
        <f t="shared" si="13"/>
        <v>453.90000000000146</v>
      </c>
      <c r="AC76" s="47">
        <v>1004.1</v>
      </c>
      <c r="AD76" s="46">
        <v>948.1</v>
      </c>
      <c r="AE76" s="43">
        <f t="shared" si="14"/>
        <v>56</v>
      </c>
      <c r="AF76" s="44"/>
      <c r="AG76" s="44"/>
      <c r="AH76" s="43">
        <f t="shared" si="15"/>
        <v>0</v>
      </c>
      <c r="AI76" s="47"/>
      <c r="AJ76" s="46"/>
      <c r="AK76" s="40">
        <f t="shared" si="6"/>
        <v>0</v>
      </c>
      <c r="AL76" s="1">
        <f t="shared" si="16"/>
        <v>226.3000000000011</v>
      </c>
      <c r="AM76" s="1">
        <f t="shared" si="17"/>
        <v>-261.7000000000007</v>
      </c>
    </row>
    <row r="77" spans="1:39" ht="14.25" thickBot="1">
      <c r="A77" s="32">
        <v>58</v>
      </c>
      <c r="B77" s="37" t="s">
        <v>72</v>
      </c>
      <c r="C77" s="38">
        <v>270.9</v>
      </c>
      <c r="D77" s="39">
        <f t="shared" si="18"/>
        <v>10689.3</v>
      </c>
      <c r="E77" s="45">
        <f t="shared" si="19"/>
        <v>10751.2</v>
      </c>
      <c r="F77" s="40">
        <f t="shared" si="20"/>
        <v>-61.900000000001455</v>
      </c>
      <c r="G77" s="39"/>
      <c r="H77" s="46"/>
      <c r="I77" s="43">
        <f t="shared" si="21"/>
        <v>0</v>
      </c>
      <c r="J77" s="47"/>
      <c r="K77" s="48"/>
      <c r="L77" s="43">
        <f t="shared" si="7"/>
        <v>0</v>
      </c>
      <c r="M77" s="47"/>
      <c r="N77" s="46"/>
      <c r="O77" s="43">
        <f t="shared" si="8"/>
        <v>0</v>
      </c>
      <c r="P77" s="47">
        <v>10689.3</v>
      </c>
      <c r="Q77" s="48">
        <v>10688</v>
      </c>
      <c r="R77" s="42">
        <f t="shared" si="9"/>
        <v>0.012163173652687804</v>
      </c>
      <c r="S77" s="43">
        <f t="shared" si="10"/>
        <v>1.2999999999992724</v>
      </c>
      <c r="T77" s="47"/>
      <c r="U77" s="46">
        <v>63.2</v>
      </c>
      <c r="V77" s="43">
        <f t="shared" si="11"/>
        <v>-63.2</v>
      </c>
      <c r="W77" s="44">
        <f t="shared" si="22"/>
        <v>10255.2</v>
      </c>
      <c r="X77" s="44">
        <f t="shared" si="23"/>
        <v>9968.5</v>
      </c>
      <c r="Y77" s="43">
        <f t="shared" si="12"/>
        <v>286.7000000000007</v>
      </c>
      <c r="Z77" s="47">
        <v>9380.2</v>
      </c>
      <c r="AA77" s="46">
        <v>9352.5</v>
      </c>
      <c r="AB77" s="43">
        <f t="shared" si="13"/>
        <v>27.700000000000728</v>
      </c>
      <c r="AC77" s="47">
        <v>875</v>
      </c>
      <c r="AD77" s="46">
        <v>616</v>
      </c>
      <c r="AE77" s="43">
        <f t="shared" si="14"/>
        <v>259</v>
      </c>
      <c r="AF77" s="44"/>
      <c r="AG77" s="44"/>
      <c r="AH77" s="43">
        <f t="shared" si="15"/>
        <v>0</v>
      </c>
      <c r="AI77" s="47"/>
      <c r="AJ77" s="46"/>
      <c r="AK77" s="40">
        <f t="shared" si="6"/>
        <v>0</v>
      </c>
      <c r="AL77" s="1">
        <f t="shared" si="16"/>
        <v>-704.9999999999985</v>
      </c>
      <c r="AM77" s="1">
        <f t="shared" si="17"/>
        <v>-1053.6000000000008</v>
      </c>
    </row>
    <row r="78" spans="1:39" ht="14.25" thickBot="1">
      <c r="A78" s="32">
        <v>59</v>
      </c>
      <c r="B78" s="37" t="s">
        <v>73</v>
      </c>
      <c r="C78" s="38">
        <v>27.9</v>
      </c>
      <c r="D78" s="39">
        <f t="shared" si="18"/>
        <v>41617</v>
      </c>
      <c r="E78" s="45">
        <f t="shared" si="19"/>
        <v>44318.7</v>
      </c>
      <c r="F78" s="40">
        <f t="shared" si="20"/>
        <v>-2701.699999999997</v>
      </c>
      <c r="G78" s="39"/>
      <c r="H78" s="46"/>
      <c r="I78" s="43">
        <f t="shared" si="21"/>
        <v>0</v>
      </c>
      <c r="J78" s="47"/>
      <c r="K78" s="48"/>
      <c r="L78" s="43">
        <f t="shared" si="7"/>
        <v>0</v>
      </c>
      <c r="M78" s="47"/>
      <c r="N78" s="46"/>
      <c r="O78" s="43">
        <f t="shared" si="8"/>
        <v>0</v>
      </c>
      <c r="P78" s="47">
        <v>41617</v>
      </c>
      <c r="Q78" s="48">
        <v>44315.7</v>
      </c>
      <c r="R78" s="42">
        <f t="shared" si="9"/>
        <v>-6.089715383035803</v>
      </c>
      <c r="S78" s="43">
        <f t="shared" si="10"/>
        <v>-2698.699999999997</v>
      </c>
      <c r="T78" s="47"/>
      <c r="U78" s="46">
        <v>3</v>
      </c>
      <c r="V78" s="43">
        <f t="shared" si="11"/>
        <v>-3</v>
      </c>
      <c r="W78" s="44">
        <f t="shared" si="22"/>
        <v>43261.1</v>
      </c>
      <c r="X78" s="44">
        <f t="shared" si="23"/>
        <v>42043.799999999996</v>
      </c>
      <c r="Y78" s="43">
        <f t="shared" si="12"/>
        <v>1217.300000000003</v>
      </c>
      <c r="Z78" s="47">
        <v>36862.6</v>
      </c>
      <c r="AA78" s="46">
        <v>36645.6</v>
      </c>
      <c r="AB78" s="43">
        <f t="shared" si="13"/>
        <v>217</v>
      </c>
      <c r="AC78" s="47">
        <v>6398.5</v>
      </c>
      <c r="AD78" s="46">
        <v>5398.2</v>
      </c>
      <c r="AE78" s="43">
        <f t="shared" si="14"/>
        <v>1000.3000000000002</v>
      </c>
      <c r="AF78" s="44"/>
      <c r="AG78" s="44"/>
      <c r="AH78" s="43">
        <f t="shared" si="15"/>
        <v>0</v>
      </c>
      <c r="AI78" s="47">
        <v>0</v>
      </c>
      <c r="AJ78" s="46"/>
      <c r="AK78" s="40">
        <f t="shared" si="6"/>
        <v>0</v>
      </c>
      <c r="AL78" s="1">
        <f t="shared" si="16"/>
        <v>1616.1999999999985</v>
      </c>
      <c r="AM78" s="1">
        <f t="shared" si="17"/>
        <v>-2302.8000000000015</v>
      </c>
    </row>
    <row r="79" spans="1:39" ht="14.25" thickBot="1">
      <c r="A79" s="32">
        <v>60</v>
      </c>
      <c r="B79" s="37" t="s">
        <v>74</v>
      </c>
      <c r="C79" s="38">
        <v>347</v>
      </c>
      <c r="D79" s="39">
        <f t="shared" si="18"/>
        <v>11916.8</v>
      </c>
      <c r="E79" s="45">
        <f t="shared" si="19"/>
        <v>11774.9</v>
      </c>
      <c r="F79" s="40">
        <f t="shared" si="20"/>
        <v>141.89999999999964</v>
      </c>
      <c r="G79" s="39"/>
      <c r="H79" s="46"/>
      <c r="I79" s="43">
        <f t="shared" si="21"/>
        <v>0</v>
      </c>
      <c r="J79" s="47"/>
      <c r="K79" s="48">
        <v>70</v>
      </c>
      <c r="L79" s="43">
        <f t="shared" si="7"/>
        <v>-70</v>
      </c>
      <c r="M79" s="47">
        <v>400</v>
      </c>
      <c r="N79" s="46">
        <v>400</v>
      </c>
      <c r="O79" s="43">
        <f t="shared" si="8"/>
        <v>0</v>
      </c>
      <c r="P79" s="47">
        <v>11516.8</v>
      </c>
      <c r="Q79" s="48">
        <v>11304.9</v>
      </c>
      <c r="R79" s="42">
        <f t="shared" si="9"/>
        <v>1.8744084423568508</v>
      </c>
      <c r="S79" s="43">
        <f t="shared" si="10"/>
        <v>211.89999999999964</v>
      </c>
      <c r="T79" s="47"/>
      <c r="U79" s="46"/>
      <c r="V79" s="43">
        <f t="shared" si="11"/>
        <v>0</v>
      </c>
      <c r="W79" s="44">
        <f t="shared" si="22"/>
        <v>12156.3</v>
      </c>
      <c r="X79" s="44">
        <f t="shared" si="23"/>
        <v>12052.6</v>
      </c>
      <c r="Y79" s="43">
        <f t="shared" si="12"/>
        <v>103.69999999999891</v>
      </c>
      <c r="Z79" s="47">
        <v>10955</v>
      </c>
      <c r="AA79" s="46">
        <v>10953</v>
      </c>
      <c r="AB79" s="43">
        <f t="shared" si="13"/>
        <v>2</v>
      </c>
      <c r="AC79" s="47">
        <v>1201.3</v>
      </c>
      <c r="AD79" s="46">
        <v>1099.6</v>
      </c>
      <c r="AE79" s="43">
        <f t="shared" si="14"/>
        <v>101.70000000000005</v>
      </c>
      <c r="AF79" s="44"/>
      <c r="AG79" s="44"/>
      <c r="AH79" s="43">
        <f t="shared" si="15"/>
        <v>0</v>
      </c>
      <c r="AI79" s="47"/>
      <c r="AJ79" s="46"/>
      <c r="AK79" s="40">
        <f t="shared" si="6"/>
        <v>0</v>
      </c>
      <c r="AL79" s="1">
        <f t="shared" si="16"/>
        <v>-107.5</v>
      </c>
      <c r="AM79" s="1">
        <f t="shared" si="17"/>
        <v>-69.29999999999927</v>
      </c>
    </row>
    <row r="80" spans="1:39" ht="14.25" thickBot="1">
      <c r="A80" s="32">
        <v>61</v>
      </c>
      <c r="B80" s="37" t="s">
        <v>75</v>
      </c>
      <c r="C80" s="38">
        <v>287.7</v>
      </c>
      <c r="D80" s="39">
        <f t="shared" si="18"/>
        <v>16864.2</v>
      </c>
      <c r="E80" s="45">
        <f t="shared" si="19"/>
        <v>16863.5</v>
      </c>
      <c r="F80" s="40">
        <f t="shared" si="20"/>
        <v>0.7000000000007276</v>
      </c>
      <c r="G80" s="45"/>
      <c r="H80" s="46"/>
      <c r="I80" s="43">
        <f t="shared" si="21"/>
        <v>0</v>
      </c>
      <c r="J80" s="47"/>
      <c r="K80" s="48"/>
      <c r="L80" s="43">
        <f t="shared" si="7"/>
        <v>0</v>
      </c>
      <c r="M80" s="47"/>
      <c r="N80" s="46"/>
      <c r="O80" s="43">
        <f t="shared" si="8"/>
        <v>0</v>
      </c>
      <c r="P80" s="47">
        <v>16864.2</v>
      </c>
      <c r="Q80" s="48">
        <v>16863.5</v>
      </c>
      <c r="R80" s="42">
        <f t="shared" si="9"/>
        <v>0.004150976962082175</v>
      </c>
      <c r="S80" s="43">
        <f t="shared" si="10"/>
        <v>0.7000000000007276</v>
      </c>
      <c r="T80" s="47"/>
      <c r="U80" s="46"/>
      <c r="V80" s="43">
        <f t="shared" si="11"/>
        <v>0</v>
      </c>
      <c r="W80" s="44">
        <f t="shared" si="22"/>
        <v>17151.9</v>
      </c>
      <c r="X80" s="44">
        <f t="shared" si="23"/>
        <v>16149.400000000001</v>
      </c>
      <c r="Y80" s="43">
        <f t="shared" si="12"/>
        <v>1002.5</v>
      </c>
      <c r="Z80" s="47">
        <v>15654.9</v>
      </c>
      <c r="AA80" s="46">
        <v>14489.7</v>
      </c>
      <c r="AB80" s="43">
        <f t="shared" si="13"/>
        <v>1165.199999999999</v>
      </c>
      <c r="AC80" s="47">
        <v>1497</v>
      </c>
      <c r="AD80" s="46">
        <v>1659.7</v>
      </c>
      <c r="AE80" s="43">
        <f t="shared" si="14"/>
        <v>-162.70000000000005</v>
      </c>
      <c r="AF80" s="44"/>
      <c r="AG80" s="44"/>
      <c r="AH80" s="43">
        <f t="shared" si="15"/>
        <v>0</v>
      </c>
      <c r="AI80" s="47"/>
      <c r="AJ80" s="46"/>
      <c r="AK80" s="40">
        <f t="shared" si="6"/>
        <v>0</v>
      </c>
      <c r="AL80" s="1">
        <f t="shared" si="16"/>
        <v>7.389644451905042E-13</v>
      </c>
      <c r="AM80" s="1">
        <f t="shared" si="17"/>
        <v>-1001.7999999999986</v>
      </c>
    </row>
    <row r="81" spans="1:39" ht="14.25" thickBot="1">
      <c r="A81" s="32">
        <v>62</v>
      </c>
      <c r="B81" s="37" t="s">
        <v>76</v>
      </c>
      <c r="C81" s="38">
        <v>818.5</v>
      </c>
      <c r="D81" s="39">
        <f t="shared" si="18"/>
        <v>15073.300000000001</v>
      </c>
      <c r="E81" s="45">
        <f t="shared" si="19"/>
        <v>15072.5</v>
      </c>
      <c r="F81" s="40">
        <f t="shared" si="20"/>
        <v>0.8000000000010914</v>
      </c>
      <c r="G81" s="39"/>
      <c r="H81" s="46"/>
      <c r="I81" s="43">
        <f t="shared" si="21"/>
        <v>0</v>
      </c>
      <c r="J81" s="47"/>
      <c r="K81" s="48"/>
      <c r="L81" s="43">
        <f t="shared" si="7"/>
        <v>0</v>
      </c>
      <c r="M81" s="47"/>
      <c r="N81" s="46"/>
      <c r="O81" s="43">
        <f t="shared" si="8"/>
        <v>0</v>
      </c>
      <c r="P81" s="47">
        <v>15073.300000000001</v>
      </c>
      <c r="Q81" s="48">
        <v>15072.5</v>
      </c>
      <c r="R81" s="42">
        <f t="shared" si="9"/>
        <v>0.005307679548854479</v>
      </c>
      <c r="S81" s="43">
        <f t="shared" si="10"/>
        <v>0.8000000000010914</v>
      </c>
      <c r="T81" s="47"/>
      <c r="U81" s="46"/>
      <c r="V81" s="43">
        <f t="shared" si="11"/>
        <v>0</v>
      </c>
      <c r="W81" s="44">
        <f t="shared" si="22"/>
        <v>15891.8</v>
      </c>
      <c r="X81" s="44">
        <f t="shared" si="23"/>
        <v>15605.1</v>
      </c>
      <c r="Y81" s="43">
        <f t="shared" si="12"/>
        <v>286.6999999999989</v>
      </c>
      <c r="Z81" s="47">
        <v>13870</v>
      </c>
      <c r="AA81" s="46">
        <v>13798.6</v>
      </c>
      <c r="AB81" s="43">
        <f t="shared" si="13"/>
        <v>71.39999999999964</v>
      </c>
      <c r="AC81" s="47">
        <v>2021.8</v>
      </c>
      <c r="AD81" s="46">
        <v>1806.5</v>
      </c>
      <c r="AE81" s="43">
        <f t="shared" si="14"/>
        <v>215.29999999999995</v>
      </c>
      <c r="AF81" s="44"/>
      <c r="AG81" s="44"/>
      <c r="AH81" s="43">
        <f t="shared" si="15"/>
        <v>0</v>
      </c>
      <c r="AI81" s="47"/>
      <c r="AJ81" s="46"/>
      <c r="AK81" s="40">
        <f t="shared" si="6"/>
        <v>0</v>
      </c>
      <c r="AL81" s="1">
        <f t="shared" si="16"/>
        <v>-1.8189894035458565E-12</v>
      </c>
      <c r="AM81" s="1">
        <f t="shared" si="17"/>
        <v>-285.89999999999964</v>
      </c>
    </row>
    <row r="82" spans="1:39" ht="14.25" thickBot="1">
      <c r="A82" s="32">
        <v>63</v>
      </c>
      <c r="B82" s="37" t="s">
        <v>77</v>
      </c>
      <c r="C82" s="38">
        <v>36.3</v>
      </c>
      <c r="D82" s="39">
        <f t="shared" si="18"/>
        <v>20240.9</v>
      </c>
      <c r="E82" s="45">
        <f t="shared" si="19"/>
        <v>20240.4</v>
      </c>
      <c r="F82" s="40">
        <f t="shared" si="20"/>
        <v>0.5</v>
      </c>
      <c r="G82" s="39"/>
      <c r="H82" s="46"/>
      <c r="I82" s="43">
        <f t="shared" si="21"/>
        <v>0</v>
      </c>
      <c r="J82" s="47"/>
      <c r="K82" s="48"/>
      <c r="L82" s="43">
        <f t="shared" si="7"/>
        <v>0</v>
      </c>
      <c r="M82" s="47"/>
      <c r="N82" s="46"/>
      <c r="O82" s="43">
        <f t="shared" si="8"/>
        <v>0</v>
      </c>
      <c r="P82" s="47">
        <v>20240.9</v>
      </c>
      <c r="Q82" s="48">
        <v>20240.4</v>
      </c>
      <c r="R82" s="42">
        <f t="shared" si="9"/>
        <v>0.0024703069109306137</v>
      </c>
      <c r="S82" s="43">
        <f t="shared" si="10"/>
        <v>0.5</v>
      </c>
      <c r="T82" s="47"/>
      <c r="U82" s="46"/>
      <c r="V82" s="43">
        <f t="shared" si="11"/>
        <v>0</v>
      </c>
      <c r="W82" s="44">
        <f t="shared" si="22"/>
        <v>20277.2</v>
      </c>
      <c r="X82" s="44">
        <f t="shared" si="23"/>
        <v>19975.7</v>
      </c>
      <c r="Y82" s="43">
        <f t="shared" si="12"/>
        <v>301.5</v>
      </c>
      <c r="Z82" s="47">
        <v>17700</v>
      </c>
      <c r="AA82" s="46">
        <v>17642.8</v>
      </c>
      <c r="AB82" s="43">
        <f t="shared" si="13"/>
        <v>57.20000000000073</v>
      </c>
      <c r="AC82" s="47">
        <v>2577.2</v>
      </c>
      <c r="AD82" s="46">
        <v>2332.9</v>
      </c>
      <c r="AE82" s="43">
        <f t="shared" si="14"/>
        <v>244.29999999999973</v>
      </c>
      <c r="AF82" s="44"/>
      <c r="AG82" s="44"/>
      <c r="AH82" s="43">
        <f t="shared" si="15"/>
        <v>0</v>
      </c>
      <c r="AI82" s="47"/>
      <c r="AJ82" s="46"/>
      <c r="AK82" s="40">
        <f t="shared" si="6"/>
        <v>0</v>
      </c>
      <c r="AL82" s="1">
        <f t="shared" si="16"/>
        <v>-7.247535904753022E-13</v>
      </c>
      <c r="AM82" s="1">
        <f t="shared" si="17"/>
        <v>-301.00000000000074</v>
      </c>
    </row>
    <row r="83" spans="1:39" ht="17.25" customHeight="1" thickBot="1">
      <c r="A83" s="32">
        <v>64</v>
      </c>
      <c r="B83" s="37" t="s">
        <v>78</v>
      </c>
      <c r="C83" s="38">
        <v>1249.4</v>
      </c>
      <c r="D83" s="39">
        <f t="shared" si="18"/>
        <v>28474.2</v>
      </c>
      <c r="E83" s="45">
        <f t="shared" si="19"/>
        <v>27477.1</v>
      </c>
      <c r="F83" s="40">
        <f t="shared" si="20"/>
        <v>997.1000000000022</v>
      </c>
      <c r="G83" s="39"/>
      <c r="H83" s="46"/>
      <c r="I83" s="43">
        <f t="shared" si="21"/>
        <v>0</v>
      </c>
      <c r="J83" s="47"/>
      <c r="K83" s="48"/>
      <c r="L83" s="43">
        <f t="shared" si="7"/>
        <v>0</v>
      </c>
      <c r="M83" s="47"/>
      <c r="N83" s="46"/>
      <c r="O83" s="43">
        <f t="shared" si="8"/>
        <v>0</v>
      </c>
      <c r="P83" s="47">
        <v>28474.2</v>
      </c>
      <c r="Q83" s="48">
        <v>27474.1</v>
      </c>
      <c r="R83" s="42">
        <f t="shared" si="9"/>
        <v>3.640155637491318</v>
      </c>
      <c r="S83" s="43">
        <f t="shared" si="10"/>
        <v>1000.1000000000022</v>
      </c>
      <c r="T83" s="47"/>
      <c r="U83" s="46">
        <v>3</v>
      </c>
      <c r="V83" s="43">
        <f t="shared" si="11"/>
        <v>-3</v>
      </c>
      <c r="W83" s="44">
        <f t="shared" si="22"/>
        <v>29723.6</v>
      </c>
      <c r="X83" s="44">
        <f t="shared" si="23"/>
        <v>26147.2</v>
      </c>
      <c r="Y83" s="43">
        <f t="shared" si="12"/>
        <v>3576.399999999998</v>
      </c>
      <c r="Z83" s="47">
        <v>25946.6</v>
      </c>
      <c r="AA83" s="46">
        <v>23222.3</v>
      </c>
      <c r="AB83" s="43">
        <f t="shared" si="13"/>
        <v>2724.2999999999993</v>
      </c>
      <c r="AC83" s="47">
        <v>3777</v>
      </c>
      <c r="AD83" s="46">
        <v>2924.9</v>
      </c>
      <c r="AE83" s="43">
        <f t="shared" si="14"/>
        <v>852.0999999999999</v>
      </c>
      <c r="AF83" s="44"/>
      <c r="AG83" s="44"/>
      <c r="AH83" s="43">
        <f t="shared" si="15"/>
        <v>0</v>
      </c>
      <c r="AI83" s="47">
        <v>0</v>
      </c>
      <c r="AJ83" s="46"/>
      <c r="AK83" s="40">
        <f t="shared" si="6"/>
        <v>0</v>
      </c>
      <c r="AL83" s="1">
        <f t="shared" si="16"/>
        <v>-2.2737367544323206E-12</v>
      </c>
      <c r="AM83" s="1">
        <f t="shared" si="17"/>
        <v>-2579.299999999998</v>
      </c>
    </row>
    <row r="84" spans="1:39" ht="14.25" thickBot="1">
      <c r="A84" s="32">
        <v>65</v>
      </c>
      <c r="B84" s="37" t="s">
        <v>79</v>
      </c>
      <c r="C84" s="38">
        <v>4567.1</v>
      </c>
      <c r="D84" s="39">
        <f aca="true" t="shared" si="24" ref="D84:D112">G84+J84+M84+P84+T84</f>
        <v>14629.9</v>
      </c>
      <c r="E84" s="45">
        <f aca="true" t="shared" si="25" ref="E84:E112">H84+K84+N84+Q84+U84</f>
        <v>14629</v>
      </c>
      <c r="F84" s="40">
        <f aca="true" t="shared" si="26" ref="F84:F112">D84-E84</f>
        <v>0.8999999999996362</v>
      </c>
      <c r="G84" s="39"/>
      <c r="H84" s="46"/>
      <c r="I84" s="43">
        <f aca="true" t="shared" si="27" ref="I84:I112">G84-H84</f>
        <v>0</v>
      </c>
      <c r="J84" s="47"/>
      <c r="K84" s="48"/>
      <c r="L84" s="43">
        <f t="shared" si="7"/>
        <v>0</v>
      </c>
      <c r="M84" s="47"/>
      <c r="N84" s="46"/>
      <c r="O84" s="43">
        <f t="shared" si="8"/>
        <v>0</v>
      </c>
      <c r="P84" s="47">
        <v>14629.9</v>
      </c>
      <c r="Q84" s="48">
        <v>14629</v>
      </c>
      <c r="R84" s="42">
        <f t="shared" si="9"/>
        <v>0.0061521635108321565</v>
      </c>
      <c r="S84" s="43">
        <f t="shared" si="10"/>
        <v>0.8999999999996362</v>
      </c>
      <c r="T84" s="47"/>
      <c r="U84" s="46"/>
      <c r="V84" s="43">
        <f t="shared" si="11"/>
        <v>0</v>
      </c>
      <c r="W84" s="44">
        <f t="shared" si="22"/>
        <v>19197</v>
      </c>
      <c r="X84" s="44">
        <f t="shared" si="23"/>
        <v>18666.3</v>
      </c>
      <c r="Y84" s="43">
        <f t="shared" si="12"/>
        <v>530.7000000000007</v>
      </c>
      <c r="Z84" s="47">
        <v>14887.4</v>
      </c>
      <c r="AA84" s="46">
        <v>14789.6</v>
      </c>
      <c r="AB84" s="43">
        <f t="shared" si="13"/>
        <v>97.79999999999927</v>
      </c>
      <c r="AC84" s="47">
        <v>4109.6</v>
      </c>
      <c r="AD84" s="46">
        <v>3876.7</v>
      </c>
      <c r="AE84" s="43">
        <f t="shared" si="14"/>
        <v>232.90000000000055</v>
      </c>
      <c r="AF84" s="44"/>
      <c r="AG84" s="44"/>
      <c r="AH84" s="43">
        <f t="shared" si="15"/>
        <v>0</v>
      </c>
      <c r="AI84" s="47">
        <v>200</v>
      </c>
      <c r="AJ84" s="46"/>
      <c r="AK84" s="40">
        <f aca="true" t="shared" si="28" ref="AK84:AK112">AI84-AJ84</f>
        <v>200</v>
      </c>
      <c r="AL84" s="1">
        <f t="shared" si="16"/>
        <v>0</v>
      </c>
      <c r="AM84" s="1">
        <f t="shared" si="17"/>
        <v>-529.8000000000011</v>
      </c>
    </row>
    <row r="85" spans="1:39" ht="14.25" thickBot="1">
      <c r="A85" s="32">
        <v>66</v>
      </c>
      <c r="B85" s="37" t="s">
        <v>80</v>
      </c>
      <c r="C85" s="38">
        <v>765.7</v>
      </c>
      <c r="D85" s="39">
        <f t="shared" si="24"/>
        <v>27668.4</v>
      </c>
      <c r="E85" s="45">
        <f t="shared" si="25"/>
        <v>28572.2</v>
      </c>
      <c r="F85" s="40">
        <f t="shared" si="26"/>
        <v>-903.7999999999993</v>
      </c>
      <c r="G85" s="39"/>
      <c r="H85" s="46"/>
      <c r="I85" s="43">
        <f t="shared" si="27"/>
        <v>0</v>
      </c>
      <c r="J85" s="47"/>
      <c r="K85" s="48">
        <v>147.3</v>
      </c>
      <c r="L85" s="43">
        <f aca="true" t="shared" si="29" ref="L85:L112">J85-K85</f>
        <v>-147.3</v>
      </c>
      <c r="M85" s="47"/>
      <c r="N85" s="46"/>
      <c r="O85" s="43">
        <f aca="true" t="shared" si="30" ref="O85:O112">M85-N85</f>
        <v>0</v>
      </c>
      <c r="P85" s="47">
        <v>27668.4</v>
      </c>
      <c r="Q85" s="48">
        <v>28424.9</v>
      </c>
      <c r="R85" s="42">
        <f aca="true" t="shared" si="31" ref="R85:R112">S85/Q85*100</f>
        <v>-2.661398984692998</v>
      </c>
      <c r="S85" s="43">
        <f aca="true" t="shared" si="32" ref="S85:S112">P85-Q85</f>
        <v>-756.5</v>
      </c>
      <c r="T85" s="47"/>
      <c r="U85" s="46"/>
      <c r="V85" s="43">
        <f aca="true" t="shared" si="33" ref="V85:V112">T85-U85</f>
        <v>0</v>
      </c>
      <c r="W85" s="44">
        <f aca="true" t="shared" si="34" ref="W85:W112">Z85+AC85+AF85+AI85</f>
        <v>29118.8</v>
      </c>
      <c r="X85" s="44">
        <f aca="true" t="shared" si="35" ref="X85:X112">AA85+AD85+AG85+AJ85</f>
        <v>27679</v>
      </c>
      <c r="Y85" s="43">
        <f aca="true" t="shared" si="36" ref="Y85:Y112">W85-X85</f>
        <v>1439.7999999999993</v>
      </c>
      <c r="Z85" s="47">
        <v>23500</v>
      </c>
      <c r="AA85" s="46">
        <v>23369.5</v>
      </c>
      <c r="AB85" s="43">
        <f aca="true" t="shared" si="37" ref="AB85:AB112">Z85-AA85</f>
        <v>130.5</v>
      </c>
      <c r="AC85" s="47">
        <v>4910</v>
      </c>
      <c r="AD85" s="46">
        <v>4217.2</v>
      </c>
      <c r="AE85" s="43">
        <f aca="true" t="shared" si="38" ref="AE85:AE112">AC85-AD85</f>
        <v>692.8000000000002</v>
      </c>
      <c r="AF85" s="44"/>
      <c r="AG85" s="44"/>
      <c r="AH85" s="43">
        <f aca="true" t="shared" si="39" ref="AH85:AH112">AF85-AG85</f>
        <v>0</v>
      </c>
      <c r="AI85" s="47">
        <v>708.8</v>
      </c>
      <c r="AJ85" s="46">
        <v>92.3</v>
      </c>
      <c r="AK85" s="40">
        <f t="shared" si="28"/>
        <v>616.5</v>
      </c>
      <c r="AL85" s="1">
        <f t="shared" si="16"/>
        <v>684.6999999999978</v>
      </c>
      <c r="AM85" s="1">
        <f t="shared" si="17"/>
        <v>-1658.9000000000008</v>
      </c>
    </row>
    <row r="86" spans="1:39" ht="14.25" thickBot="1">
      <c r="A86" s="32">
        <v>67</v>
      </c>
      <c r="B86" s="37" t="s">
        <v>81</v>
      </c>
      <c r="C86" s="38">
        <v>5890</v>
      </c>
      <c r="D86" s="39">
        <f t="shared" si="24"/>
        <v>35836.59999999999</v>
      </c>
      <c r="E86" s="45">
        <f t="shared" si="25"/>
        <v>35835.399999999994</v>
      </c>
      <c r="F86" s="40">
        <f t="shared" si="26"/>
        <v>1.1999999999970896</v>
      </c>
      <c r="G86" s="39"/>
      <c r="H86" s="46"/>
      <c r="I86" s="43">
        <f t="shared" si="27"/>
        <v>0</v>
      </c>
      <c r="J86" s="47"/>
      <c r="K86" s="48"/>
      <c r="L86" s="43">
        <f t="shared" si="29"/>
        <v>0</v>
      </c>
      <c r="M86" s="47">
        <v>226.7</v>
      </c>
      <c r="N86" s="46">
        <v>226.7</v>
      </c>
      <c r="O86" s="43">
        <f t="shared" si="30"/>
        <v>0</v>
      </c>
      <c r="P86" s="47">
        <v>35609.899999999994</v>
      </c>
      <c r="Q86" s="48">
        <v>35608.7</v>
      </c>
      <c r="R86" s="42">
        <f t="shared" si="31"/>
        <v>0.003369962958482308</v>
      </c>
      <c r="S86" s="43">
        <f t="shared" si="32"/>
        <v>1.1999999999970896</v>
      </c>
      <c r="T86" s="47"/>
      <c r="U86" s="46"/>
      <c r="V86" s="43">
        <f t="shared" si="33"/>
        <v>0</v>
      </c>
      <c r="W86" s="44">
        <f t="shared" si="34"/>
        <v>41726.6</v>
      </c>
      <c r="X86" s="44">
        <f t="shared" si="35"/>
        <v>35264.6</v>
      </c>
      <c r="Y86" s="43">
        <f t="shared" si="36"/>
        <v>6462</v>
      </c>
      <c r="Z86" s="49">
        <v>36244.9</v>
      </c>
      <c r="AA86" s="46">
        <v>30396.5</v>
      </c>
      <c r="AB86" s="43">
        <f t="shared" si="37"/>
        <v>5848.4000000000015</v>
      </c>
      <c r="AC86" s="49">
        <v>3819</v>
      </c>
      <c r="AD86" s="46">
        <v>3207.2</v>
      </c>
      <c r="AE86" s="43">
        <f t="shared" si="38"/>
        <v>611.8000000000002</v>
      </c>
      <c r="AF86" s="44"/>
      <c r="AG86" s="44"/>
      <c r="AH86" s="43">
        <f t="shared" si="39"/>
        <v>0</v>
      </c>
      <c r="AI86" s="49">
        <v>1662.7</v>
      </c>
      <c r="AJ86" s="46">
        <v>1660.9</v>
      </c>
      <c r="AK86" s="40">
        <f t="shared" si="28"/>
        <v>1.7999999999999545</v>
      </c>
      <c r="AL86" s="1">
        <f aca="true" t="shared" si="40" ref="AL86:AL113">W86-D86-C86</f>
        <v>7.275957614183426E-12</v>
      </c>
      <c r="AM86" s="1">
        <f aca="true" t="shared" si="41" ref="AM86:AM113">X86-E86-C86</f>
        <v>-6460.799999999996</v>
      </c>
    </row>
    <row r="87" spans="1:39" ht="14.25" thickBot="1">
      <c r="A87" s="32">
        <v>68</v>
      </c>
      <c r="B87" s="37" t="s">
        <v>82</v>
      </c>
      <c r="C87" s="38">
        <v>0.2</v>
      </c>
      <c r="D87" s="39">
        <f t="shared" si="24"/>
        <v>12342.500000000002</v>
      </c>
      <c r="E87" s="45">
        <f t="shared" si="25"/>
        <v>12341.4</v>
      </c>
      <c r="F87" s="40">
        <f t="shared" si="26"/>
        <v>1.1000000000021828</v>
      </c>
      <c r="G87" s="39"/>
      <c r="H87" s="46"/>
      <c r="I87" s="43">
        <f t="shared" si="27"/>
        <v>0</v>
      </c>
      <c r="J87" s="47"/>
      <c r="K87" s="48"/>
      <c r="L87" s="43">
        <f t="shared" si="29"/>
        <v>0</v>
      </c>
      <c r="M87" s="47"/>
      <c r="N87" s="46"/>
      <c r="O87" s="43">
        <f t="shared" si="30"/>
        <v>0</v>
      </c>
      <c r="P87" s="47">
        <v>12342.500000000002</v>
      </c>
      <c r="Q87" s="48">
        <v>12341.4</v>
      </c>
      <c r="R87" s="42">
        <f t="shared" si="31"/>
        <v>0.008913089276761007</v>
      </c>
      <c r="S87" s="43">
        <f t="shared" si="32"/>
        <v>1.1000000000021828</v>
      </c>
      <c r="T87" s="47"/>
      <c r="U87" s="46"/>
      <c r="V87" s="43">
        <f t="shared" si="33"/>
        <v>0</v>
      </c>
      <c r="W87" s="44">
        <f t="shared" si="34"/>
        <v>12342.7</v>
      </c>
      <c r="X87" s="44">
        <f t="shared" si="35"/>
        <v>12339.8</v>
      </c>
      <c r="Y87" s="43">
        <f t="shared" si="36"/>
        <v>2.900000000001455</v>
      </c>
      <c r="Z87" s="47">
        <v>12000</v>
      </c>
      <c r="AA87" s="46">
        <v>11589.5</v>
      </c>
      <c r="AB87" s="43">
        <f t="shared" si="37"/>
        <v>410.5</v>
      </c>
      <c r="AC87" s="47">
        <v>342.7</v>
      </c>
      <c r="AD87" s="46">
        <v>750.3</v>
      </c>
      <c r="AE87" s="43">
        <f t="shared" si="38"/>
        <v>-407.59999999999997</v>
      </c>
      <c r="AF87" s="44"/>
      <c r="AG87" s="44"/>
      <c r="AH87" s="43">
        <f t="shared" si="39"/>
        <v>0</v>
      </c>
      <c r="AI87" s="47"/>
      <c r="AJ87" s="46"/>
      <c r="AK87" s="40">
        <f t="shared" si="28"/>
        <v>0</v>
      </c>
      <c r="AL87" s="1">
        <f t="shared" si="40"/>
        <v>-1.0914047443577601E-12</v>
      </c>
      <c r="AM87" s="1">
        <f t="shared" si="41"/>
        <v>-1.8000000000003638</v>
      </c>
    </row>
    <row r="88" spans="1:39" ht="14.25" thickBot="1">
      <c r="A88" s="32">
        <v>69</v>
      </c>
      <c r="B88" s="37" t="s">
        <v>83</v>
      </c>
      <c r="C88" s="38">
        <v>621</v>
      </c>
      <c r="D88" s="39">
        <f t="shared" si="24"/>
        <v>14636.3</v>
      </c>
      <c r="E88" s="45">
        <f t="shared" si="25"/>
        <v>14630.8</v>
      </c>
      <c r="F88" s="40">
        <f t="shared" si="26"/>
        <v>5.5</v>
      </c>
      <c r="G88" s="39"/>
      <c r="H88" s="46"/>
      <c r="I88" s="43">
        <f t="shared" si="27"/>
        <v>0</v>
      </c>
      <c r="J88" s="47"/>
      <c r="K88" s="48"/>
      <c r="L88" s="43">
        <f t="shared" si="29"/>
        <v>0</v>
      </c>
      <c r="M88" s="47"/>
      <c r="N88" s="46"/>
      <c r="O88" s="43">
        <f t="shared" si="30"/>
        <v>0</v>
      </c>
      <c r="P88" s="47">
        <v>13531.5</v>
      </c>
      <c r="Q88" s="48">
        <v>13530.8</v>
      </c>
      <c r="R88" s="42">
        <f t="shared" si="31"/>
        <v>0.005173382209483014</v>
      </c>
      <c r="S88" s="43">
        <f t="shared" si="32"/>
        <v>0.7000000000007276</v>
      </c>
      <c r="T88" s="47">
        <v>1104.8</v>
      </c>
      <c r="U88" s="46">
        <v>1100</v>
      </c>
      <c r="V88" s="43">
        <f t="shared" si="33"/>
        <v>4.7999999999999545</v>
      </c>
      <c r="W88" s="44">
        <f t="shared" si="34"/>
        <v>17792.7</v>
      </c>
      <c r="X88" s="44">
        <f t="shared" si="35"/>
        <v>15178.8</v>
      </c>
      <c r="Y88" s="43">
        <f t="shared" si="36"/>
        <v>2613.9000000000015</v>
      </c>
      <c r="Z88" s="47">
        <v>15085.9</v>
      </c>
      <c r="AA88" s="46">
        <v>13828.3</v>
      </c>
      <c r="AB88" s="43">
        <f t="shared" si="37"/>
        <v>1257.6000000000004</v>
      </c>
      <c r="AC88" s="47">
        <v>2204.4</v>
      </c>
      <c r="AD88" s="46">
        <v>1350.5</v>
      </c>
      <c r="AE88" s="43">
        <f t="shared" si="38"/>
        <v>853.9000000000001</v>
      </c>
      <c r="AF88" s="44"/>
      <c r="AG88" s="44"/>
      <c r="AH88" s="43">
        <f t="shared" si="39"/>
        <v>0</v>
      </c>
      <c r="AI88" s="47">
        <v>502.4</v>
      </c>
      <c r="AJ88" s="46"/>
      <c r="AK88" s="40">
        <f t="shared" si="28"/>
        <v>502.4</v>
      </c>
      <c r="AL88" s="1">
        <f t="shared" si="40"/>
        <v>2535.4000000000015</v>
      </c>
      <c r="AM88" s="1">
        <f t="shared" si="41"/>
        <v>-73</v>
      </c>
    </row>
    <row r="89" spans="1:39" ht="14.25" thickBot="1">
      <c r="A89" s="32">
        <v>70</v>
      </c>
      <c r="B89" s="37" t="s">
        <v>84</v>
      </c>
      <c r="C89" s="52">
        <v>2916.9</v>
      </c>
      <c r="D89" s="45">
        <f t="shared" si="24"/>
        <v>25656.699999999997</v>
      </c>
      <c r="E89" s="45">
        <f t="shared" si="25"/>
        <v>25658.399999999998</v>
      </c>
      <c r="F89" s="40">
        <f t="shared" si="26"/>
        <v>-1.7000000000007276</v>
      </c>
      <c r="G89" s="39"/>
      <c r="H89" s="46"/>
      <c r="I89" s="43">
        <f t="shared" si="27"/>
        <v>0</v>
      </c>
      <c r="J89" s="47"/>
      <c r="K89" s="48"/>
      <c r="L89" s="43">
        <f t="shared" si="29"/>
        <v>0</v>
      </c>
      <c r="M89" s="47">
        <v>290.1</v>
      </c>
      <c r="N89" s="46">
        <v>290.1</v>
      </c>
      <c r="O89" s="43">
        <f t="shared" si="30"/>
        <v>0</v>
      </c>
      <c r="P89" s="47">
        <v>25366.6</v>
      </c>
      <c r="Q89" s="48">
        <v>25365.3</v>
      </c>
      <c r="R89" s="42">
        <f t="shared" si="31"/>
        <v>0.005125111865419579</v>
      </c>
      <c r="S89" s="43">
        <f t="shared" si="32"/>
        <v>1.2999999999992724</v>
      </c>
      <c r="T89" s="47"/>
      <c r="U89" s="46">
        <v>3</v>
      </c>
      <c r="V89" s="43">
        <f t="shared" si="33"/>
        <v>-3</v>
      </c>
      <c r="W89" s="44">
        <f t="shared" si="34"/>
        <v>28573.6</v>
      </c>
      <c r="X89" s="44">
        <f t="shared" si="35"/>
        <v>25840.7</v>
      </c>
      <c r="Y89" s="43">
        <f t="shared" si="36"/>
        <v>2732.899999999998</v>
      </c>
      <c r="Z89" s="47">
        <v>24816.8</v>
      </c>
      <c r="AA89" s="46">
        <v>23267.9</v>
      </c>
      <c r="AB89" s="43">
        <f t="shared" si="37"/>
        <v>1548.8999999999978</v>
      </c>
      <c r="AC89" s="47">
        <v>3386.8</v>
      </c>
      <c r="AD89" s="46">
        <v>2572.8</v>
      </c>
      <c r="AE89" s="43">
        <f t="shared" si="38"/>
        <v>814</v>
      </c>
      <c r="AF89" s="44"/>
      <c r="AG89" s="44"/>
      <c r="AH89" s="43">
        <f t="shared" si="39"/>
        <v>0</v>
      </c>
      <c r="AI89" s="47">
        <v>370</v>
      </c>
      <c r="AJ89" s="46"/>
      <c r="AK89" s="40">
        <f t="shared" si="28"/>
        <v>370</v>
      </c>
      <c r="AL89" s="1">
        <f t="shared" si="40"/>
        <v>0</v>
      </c>
      <c r="AM89" s="1">
        <f t="shared" si="41"/>
        <v>-2734.599999999997</v>
      </c>
    </row>
    <row r="90" spans="1:39" ht="15.75" customHeight="1" thickBot="1">
      <c r="A90" s="32">
        <v>71</v>
      </c>
      <c r="B90" s="37" t="s">
        <v>85</v>
      </c>
      <c r="C90" s="38">
        <v>12.5</v>
      </c>
      <c r="D90" s="39">
        <f t="shared" si="24"/>
        <v>13692.3</v>
      </c>
      <c r="E90" s="45">
        <f t="shared" si="25"/>
        <v>13691.5</v>
      </c>
      <c r="F90" s="40">
        <f t="shared" si="26"/>
        <v>0.7999999999992724</v>
      </c>
      <c r="G90" s="39"/>
      <c r="H90" s="46"/>
      <c r="I90" s="43">
        <f t="shared" si="27"/>
        <v>0</v>
      </c>
      <c r="J90" s="47"/>
      <c r="K90" s="48"/>
      <c r="L90" s="43">
        <f t="shared" si="29"/>
        <v>0</v>
      </c>
      <c r="M90" s="47"/>
      <c r="N90" s="46"/>
      <c r="O90" s="43">
        <f t="shared" si="30"/>
        <v>0</v>
      </c>
      <c r="P90" s="47">
        <v>13692.3</v>
      </c>
      <c r="Q90" s="48">
        <v>13691.5</v>
      </c>
      <c r="R90" s="42">
        <f t="shared" si="31"/>
        <v>0.005843041302992897</v>
      </c>
      <c r="S90" s="43">
        <f t="shared" si="32"/>
        <v>0.7999999999992724</v>
      </c>
      <c r="T90" s="47"/>
      <c r="U90" s="46"/>
      <c r="V90" s="43">
        <f t="shared" si="33"/>
        <v>0</v>
      </c>
      <c r="W90" s="44">
        <f t="shared" si="34"/>
        <v>13704.8</v>
      </c>
      <c r="X90" s="44">
        <f t="shared" si="35"/>
        <v>12261.4</v>
      </c>
      <c r="Y90" s="43">
        <f t="shared" si="36"/>
        <v>1443.3999999999996</v>
      </c>
      <c r="Z90" s="47">
        <v>11997.3</v>
      </c>
      <c r="AA90" s="46">
        <v>11848.6</v>
      </c>
      <c r="AB90" s="43">
        <f t="shared" si="37"/>
        <v>148.6999999999989</v>
      </c>
      <c r="AC90" s="47">
        <v>1364.9</v>
      </c>
      <c r="AD90" s="46">
        <v>412.8</v>
      </c>
      <c r="AE90" s="43">
        <f t="shared" si="38"/>
        <v>952.1000000000001</v>
      </c>
      <c r="AF90" s="44"/>
      <c r="AG90" s="44"/>
      <c r="AH90" s="43">
        <f t="shared" si="39"/>
        <v>0</v>
      </c>
      <c r="AI90" s="47">
        <v>342.6</v>
      </c>
      <c r="AJ90" s="46"/>
      <c r="AK90" s="40">
        <f t="shared" si="28"/>
        <v>342.6</v>
      </c>
      <c r="AL90" s="1">
        <f t="shared" si="40"/>
        <v>0</v>
      </c>
      <c r="AM90" s="1">
        <f t="shared" si="41"/>
        <v>-1442.6000000000004</v>
      </c>
    </row>
    <row r="91" spans="1:39" ht="14.25" thickBot="1">
      <c r="A91" s="32">
        <v>72</v>
      </c>
      <c r="B91" s="37" t="s">
        <v>86</v>
      </c>
      <c r="C91" s="38">
        <v>1339.2</v>
      </c>
      <c r="D91" s="39">
        <f t="shared" si="24"/>
        <v>22352.600000000002</v>
      </c>
      <c r="E91" s="45">
        <f t="shared" si="25"/>
        <v>25656.399999999998</v>
      </c>
      <c r="F91" s="40">
        <f t="shared" si="26"/>
        <v>-3303.7999999999956</v>
      </c>
      <c r="G91" s="39"/>
      <c r="H91" s="46"/>
      <c r="I91" s="43">
        <f t="shared" si="27"/>
        <v>0</v>
      </c>
      <c r="J91" s="47"/>
      <c r="K91" s="48"/>
      <c r="L91" s="43">
        <f t="shared" si="29"/>
        <v>0</v>
      </c>
      <c r="M91" s="47">
        <v>278.4</v>
      </c>
      <c r="N91" s="46">
        <v>290.1</v>
      </c>
      <c r="O91" s="43">
        <f t="shared" si="30"/>
        <v>-11.700000000000045</v>
      </c>
      <c r="P91" s="47">
        <v>22074.2</v>
      </c>
      <c r="Q91" s="48">
        <v>25366.3</v>
      </c>
      <c r="R91" s="42">
        <f t="shared" si="31"/>
        <v>-12.978242786689421</v>
      </c>
      <c r="S91" s="43">
        <f t="shared" si="32"/>
        <v>-3292.0999999999985</v>
      </c>
      <c r="T91" s="47"/>
      <c r="U91" s="46"/>
      <c r="V91" s="43">
        <f t="shared" si="33"/>
        <v>0</v>
      </c>
      <c r="W91" s="44">
        <f t="shared" si="34"/>
        <v>28103.6</v>
      </c>
      <c r="X91" s="44">
        <f t="shared" si="35"/>
        <v>25840.7</v>
      </c>
      <c r="Y91" s="43">
        <f t="shared" si="36"/>
        <v>2262.899999999998</v>
      </c>
      <c r="Z91" s="47">
        <v>24816.8</v>
      </c>
      <c r="AA91" s="46">
        <v>23267.9</v>
      </c>
      <c r="AB91" s="43">
        <f t="shared" si="37"/>
        <v>1548.8999999999978</v>
      </c>
      <c r="AC91" s="47">
        <v>3286.8</v>
      </c>
      <c r="AD91" s="46">
        <v>2572.8</v>
      </c>
      <c r="AE91" s="43">
        <f t="shared" si="38"/>
        <v>714</v>
      </c>
      <c r="AF91" s="44"/>
      <c r="AG91" s="44"/>
      <c r="AH91" s="43">
        <f t="shared" si="39"/>
        <v>0</v>
      </c>
      <c r="AI91" s="47"/>
      <c r="AJ91" s="46"/>
      <c r="AK91" s="40">
        <f t="shared" si="28"/>
        <v>0</v>
      </c>
      <c r="AL91" s="1">
        <f t="shared" si="40"/>
        <v>4411.7999999999965</v>
      </c>
      <c r="AM91" s="1">
        <f t="shared" si="41"/>
        <v>-1154.8999999999971</v>
      </c>
    </row>
    <row r="92" spans="1:39" ht="14.25" thickBot="1">
      <c r="A92" s="32">
        <v>73</v>
      </c>
      <c r="B92" s="37" t="s">
        <v>87</v>
      </c>
      <c r="C92" s="38">
        <v>1164.9</v>
      </c>
      <c r="D92" s="39">
        <f t="shared" si="24"/>
        <v>15331.8</v>
      </c>
      <c r="E92" s="45">
        <f t="shared" si="25"/>
        <v>15331.2</v>
      </c>
      <c r="F92" s="40">
        <f t="shared" si="26"/>
        <v>0.5999999999985448</v>
      </c>
      <c r="G92" s="39"/>
      <c r="H92" s="46"/>
      <c r="I92" s="43">
        <f t="shared" si="27"/>
        <v>0</v>
      </c>
      <c r="J92" s="47"/>
      <c r="K92" s="48"/>
      <c r="L92" s="43">
        <f t="shared" si="29"/>
        <v>0</v>
      </c>
      <c r="M92" s="47"/>
      <c r="N92" s="46"/>
      <c r="O92" s="43">
        <f t="shared" si="30"/>
        <v>0</v>
      </c>
      <c r="P92" s="47">
        <v>15331.8</v>
      </c>
      <c r="Q92" s="48">
        <v>15331.2</v>
      </c>
      <c r="R92" s="42">
        <f t="shared" si="31"/>
        <v>0.003913587977448242</v>
      </c>
      <c r="S92" s="43">
        <f t="shared" si="32"/>
        <v>0.5999999999985448</v>
      </c>
      <c r="T92" s="47"/>
      <c r="U92" s="46"/>
      <c r="V92" s="43">
        <f t="shared" si="33"/>
        <v>0</v>
      </c>
      <c r="W92" s="44">
        <f t="shared" si="34"/>
        <v>14041</v>
      </c>
      <c r="X92" s="44">
        <f t="shared" si="35"/>
        <v>10817.5</v>
      </c>
      <c r="Y92" s="43">
        <f t="shared" si="36"/>
        <v>3223.5</v>
      </c>
      <c r="Z92" s="47">
        <v>10315</v>
      </c>
      <c r="AA92" s="46">
        <v>10127.8</v>
      </c>
      <c r="AB92" s="43">
        <f t="shared" si="37"/>
        <v>187.20000000000073</v>
      </c>
      <c r="AC92" s="47">
        <v>426</v>
      </c>
      <c r="AD92" s="46">
        <v>393.7</v>
      </c>
      <c r="AE92" s="43">
        <f t="shared" si="38"/>
        <v>32.30000000000001</v>
      </c>
      <c r="AF92" s="44"/>
      <c r="AG92" s="44"/>
      <c r="AH92" s="43">
        <f t="shared" si="39"/>
        <v>0</v>
      </c>
      <c r="AI92" s="47">
        <v>3300</v>
      </c>
      <c r="AJ92" s="46">
        <v>296</v>
      </c>
      <c r="AK92" s="40">
        <f t="shared" si="28"/>
        <v>3004</v>
      </c>
      <c r="AL92" s="1">
        <f t="shared" si="40"/>
        <v>-2455.6999999999994</v>
      </c>
      <c r="AM92" s="1">
        <f t="shared" si="41"/>
        <v>-5678.6</v>
      </c>
    </row>
    <row r="93" spans="1:39" ht="14.25" thickBot="1">
      <c r="A93" s="32">
        <v>74</v>
      </c>
      <c r="B93" s="37" t="s">
        <v>88</v>
      </c>
      <c r="C93" s="38">
        <v>3422.5</v>
      </c>
      <c r="D93" s="39">
        <f t="shared" si="24"/>
        <v>29903.300000000003</v>
      </c>
      <c r="E93" s="45">
        <f t="shared" si="25"/>
        <v>29902.1</v>
      </c>
      <c r="F93" s="40">
        <f t="shared" si="26"/>
        <v>1.2000000000043656</v>
      </c>
      <c r="G93" s="39"/>
      <c r="H93" s="46"/>
      <c r="I93" s="43">
        <f t="shared" si="27"/>
        <v>0</v>
      </c>
      <c r="J93" s="47"/>
      <c r="K93" s="48"/>
      <c r="L93" s="43">
        <f t="shared" si="29"/>
        <v>0</v>
      </c>
      <c r="M93" s="47"/>
      <c r="N93" s="46"/>
      <c r="O93" s="43">
        <f t="shared" si="30"/>
        <v>0</v>
      </c>
      <c r="P93" s="47">
        <v>29903.300000000003</v>
      </c>
      <c r="Q93" s="48">
        <v>29902.1</v>
      </c>
      <c r="R93" s="42">
        <f t="shared" si="31"/>
        <v>0.004013096070190274</v>
      </c>
      <c r="S93" s="43">
        <f t="shared" si="32"/>
        <v>1.2000000000043656</v>
      </c>
      <c r="T93" s="47"/>
      <c r="U93" s="46"/>
      <c r="V93" s="43">
        <f t="shared" si="33"/>
        <v>0</v>
      </c>
      <c r="W93" s="44">
        <f t="shared" si="34"/>
        <v>33325.8</v>
      </c>
      <c r="X93" s="44">
        <f t="shared" si="35"/>
        <v>28967.9</v>
      </c>
      <c r="Y93" s="43">
        <f t="shared" si="36"/>
        <v>4357.9000000000015</v>
      </c>
      <c r="Z93" s="47">
        <v>26237</v>
      </c>
      <c r="AA93" s="46">
        <v>26870.4</v>
      </c>
      <c r="AB93" s="43">
        <f t="shared" si="37"/>
        <v>-633.4000000000015</v>
      </c>
      <c r="AC93" s="47">
        <v>4733.5</v>
      </c>
      <c r="AD93" s="46">
        <v>2097.5</v>
      </c>
      <c r="AE93" s="43">
        <f t="shared" si="38"/>
        <v>2636</v>
      </c>
      <c r="AF93" s="44"/>
      <c r="AG93" s="44"/>
      <c r="AH93" s="43">
        <f t="shared" si="39"/>
        <v>0</v>
      </c>
      <c r="AI93" s="47">
        <v>2355.3</v>
      </c>
      <c r="AJ93" s="46"/>
      <c r="AK93" s="40">
        <f t="shared" si="28"/>
        <v>2355.3</v>
      </c>
      <c r="AL93" s="1">
        <f t="shared" si="40"/>
        <v>0</v>
      </c>
      <c r="AM93" s="1">
        <f t="shared" si="41"/>
        <v>-4356.699999999997</v>
      </c>
    </row>
    <row r="94" spans="1:39" ht="14.25" thickBot="1">
      <c r="A94" s="32">
        <v>75</v>
      </c>
      <c r="B94" s="37" t="s">
        <v>89</v>
      </c>
      <c r="C94" s="38">
        <v>37.5</v>
      </c>
      <c r="D94" s="39">
        <f t="shared" si="24"/>
        <v>20446.5</v>
      </c>
      <c r="E94" s="45">
        <f t="shared" si="25"/>
        <v>18706.600000000002</v>
      </c>
      <c r="F94" s="40">
        <f t="shared" si="26"/>
        <v>1739.8999999999978</v>
      </c>
      <c r="G94" s="39"/>
      <c r="H94" s="46"/>
      <c r="I94" s="43">
        <f t="shared" si="27"/>
        <v>0</v>
      </c>
      <c r="J94" s="47"/>
      <c r="K94" s="48">
        <v>36.2</v>
      </c>
      <c r="L94" s="43">
        <f>J94-K94</f>
        <v>-36.2</v>
      </c>
      <c r="M94" s="47">
        <v>105</v>
      </c>
      <c r="N94" s="46">
        <v>105</v>
      </c>
      <c r="O94" s="43">
        <f t="shared" si="30"/>
        <v>0</v>
      </c>
      <c r="P94" s="47">
        <v>20341.5</v>
      </c>
      <c r="Q94" s="48">
        <v>18565.4</v>
      </c>
      <c r="R94" s="42">
        <f t="shared" si="31"/>
        <v>9.566720889396395</v>
      </c>
      <c r="S94" s="43">
        <f t="shared" si="32"/>
        <v>1776.0999999999985</v>
      </c>
      <c r="T94" s="47"/>
      <c r="U94" s="46"/>
      <c r="V94" s="43">
        <f t="shared" si="33"/>
        <v>0</v>
      </c>
      <c r="W94" s="44">
        <f t="shared" si="34"/>
        <v>19628.9</v>
      </c>
      <c r="X94" s="44">
        <f t="shared" si="35"/>
        <v>18616.699999999997</v>
      </c>
      <c r="Y94" s="43">
        <f t="shared" si="36"/>
        <v>1012.2000000000044</v>
      </c>
      <c r="Z94" s="47">
        <v>18000</v>
      </c>
      <c r="AA94" s="46">
        <v>17030.1</v>
      </c>
      <c r="AB94" s="43">
        <f t="shared" si="37"/>
        <v>969.9000000000015</v>
      </c>
      <c r="AC94" s="47">
        <v>1628.9</v>
      </c>
      <c r="AD94" s="46">
        <v>1586.6</v>
      </c>
      <c r="AE94" s="43">
        <f t="shared" si="38"/>
        <v>42.30000000000018</v>
      </c>
      <c r="AF94" s="44"/>
      <c r="AG94" s="44"/>
      <c r="AH94" s="43">
        <f t="shared" si="39"/>
        <v>0</v>
      </c>
      <c r="AI94" s="47"/>
      <c r="AJ94" s="46"/>
      <c r="AK94" s="40">
        <f t="shared" si="28"/>
        <v>0</v>
      </c>
      <c r="AL94" s="1">
        <f t="shared" si="40"/>
        <v>-855.0999999999985</v>
      </c>
      <c r="AM94" s="1">
        <f t="shared" si="41"/>
        <v>-127.4000000000051</v>
      </c>
    </row>
    <row r="95" spans="1:39" ht="14.25" thickBot="1">
      <c r="A95" s="32">
        <v>76</v>
      </c>
      <c r="B95" s="37" t="s">
        <v>90</v>
      </c>
      <c r="C95" s="38">
        <v>3534</v>
      </c>
      <c r="D95" s="39">
        <f t="shared" si="24"/>
        <v>29892.3</v>
      </c>
      <c r="E95" s="45">
        <f t="shared" si="25"/>
        <v>31307.5</v>
      </c>
      <c r="F95" s="40">
        <f t="shared" si="26"/>
        <v>-1415.2000000000007</v>
      </c>
      <c r="G95" s="39"/>
      <c r="H95" s="46"/>
      <c r="I95" s="43">
        <f t="shared" si="27"/>
        <v>0</v>
      </c>
      <c r="J95" s="47">
        <v>1289.4</v>
      </c>
      <c r="K95" s="48">
        <v>1271.4</v>
      </c>
      <c r="L95" s="43">
        <f t="shared" si="29"/>
        <v>18</v>
      </c>
      <c r="M95" s="47">
        <v>162.4</v>
      </c>
      <c r="N95" s="46">
        <v>162.4</v>
      </c>
      <c r="O95" s="43">
        <f t="shared" si="30"/>
        <v>0</v>
      </c>
      <c r="P95" s="47">
        <v>28440.5</v>
      </c>
      <c r="Q95" s="48">
        <v>29873.7</v>
      </c>
      <c r="R95" s="42">
        <f t="shared" si="31"/>
        <v>-4.797530938584778</v>
      </c>
      <c r="S95" s="43">
        <f t="shared" si="32"/>
        <v>-1433.2000000000007</v>
      </c>
      <c r="T95" s="47"/>
      <c r="U95" s="46"/>
      <c r="V95" s="43">
        <f t="shared" si="33"/>
        <v>0</v>
      </c>
      <c r="W95" s="44">
        <f t="shared" si="34"/>
        <v>33426.3</v>
      </c>
      <c r="X95" s="44">
        <f t="shared" si="35"/>
        <v>33023.8</v>
      </c>
      <c r="Y95" s="43">
        <f t="shared" si="36"/>
        <v>402.5</v>
      </c>
      <c r="Z95" s="47">
        <v>28982.4</v>
      </c>
      <c r="AA95" s="46">
        <v>28962.4</v>
      </c>
      <c r="AB95" s="43">
        <f t="shared" si="37"/>
        <v>20</v>
      </c>
      <c r="AC95" s="47">
        <v>4426.9</v>
      </c>
      <c r="AD95" s="46">
        <v>4044.4</v>
      </c>
      <c r="AE95" s="43">
        <f t="shared" si="38"/>
        <v>382.49999999999955</v>
      </c>
      <c r="AF95" s="44"/>
      <c r="AG95" s="44"/>
      <c r="AH95" s="43">
        <f t="shared" si="39"/>
        <v>0</v>
      </c>
      <c r="AI95" s="47">
        <v>17</v>
      </c>
      <c r="AJ95" s="46">
        <v>17</v>
      </c>
      <c r="AK95" s="40">
        <f t="shared" si="28"/>
        <v>0</v>
      </c>
      <c r="AL95" s="1">
        <f t="shared" si="40"/>
        <v>3.637978807091713E-12</v>
      </c>
      <c r="AM95" s="1">
        <f t="shared" si="41"/>
        <v>-1817.699999999997</v>
      </c>
    </row>
    <row r="96" spans="1:39" ht="14.25" thickBot="1">
      <c r="A96" s="32">
        <v>77</v>
      </c>
      <c r="B96" s="37" t="s">
        <v>91</v>
      </c>
      <c r="C96" s="38">
        <v>2556.3</v>
      </c>
      <c r="D96" s="39">
        <f t="shared" si="24"/>
        <v>33830.1</v>
      </c>
      <c r="E96" s="45">
        <f t="shared" si="25"/>
        <v>33925.1</v>
      </c>
      <c r="F96" s="40">
        <f t="shared" si="26"/>
        <v>-95</v>
      </c>
      <c r="G96" s="39"/>
      <c r="H96" s="46"/>
      <c r="I96" s="43">
        <f t="shared" si="27"/>
        <v>0</v>
      </c>
      <c r="J96" s="47">
        <v>42.7</v>
      </c>
      <c r="K96" s="48">
        <v>138.2</v>
      </c>
      <c r="L96" s="43">
        <f t="shared" si="29"/>
        <v>-95.49999999999999</v>
      </c>
      <c r="M96" s="47">
        <v>53.4</v>
      </c>
      <c r="N96" s="46">
        <v>53.4</v>
      </c>
      <c r="O96" s="43">
        <f t="shared" si="30"/>
        <v>0</v>
      </c>
      <c r="P96" s="47">
        <v>33734</v>
      </c>
      <c r="Q96" s="48">
        <v>33733.5</v>
      </c>
      <c r="R96" s="42">
        <f t="shared" si="31"/>
        <v>0.001482206115582433</v>
      </c>
      <c r="S96" s="43">
        <f t="shared" si="32"/>
        <v>0.5</v>
      </c>
      <c r="T96" s="47"/>
      <c r="U96" s="46"/>
      <c r="V96" s="43">
        <f t="shared" si="33"/>
        <v>0</v>
      </c>
      <c r="W96" s="44">
        <f t="shared" si="34"/>
        <v>36386.4</v>
      </c>
      <c r="X96" s="44">
        <f t="shared" si="35"/>
        <v>35378.7</v>
      </c>
      <c r="Y96" s="43">
        <f t="shared" si="36"/>
        <v>1007.7000000000044</v>
      </c>
      <c r="Z96" s="49">
        <v>30071</v>
      </c>
      <c r="AA96" s="46">
        <v>29934.2</v>
      </c>
      <c r="AB96" s="43">
        <f t="shared" si="37"/>
        <v>136.79999999999927</v>
      </c>
      <c r="AC96" s="49">
        <v>5755.4</v>
      </c>
      <c r="AD96" s="46">
        <v>5074.5</v>
      </c>
      <c r="AE96" s="43">
        <f t="shared" si="38"/>
        <v>680.8999999999996</v>
      </c>
      <c r="AF96" s="44"/>
      <c r="AG96" s="44"/>
      <c r="AH96" s="43">
        <f t="shared" si="39"/>
        <v>0</v>
      </c>
      <c r="AI96" s="49">
        <v>560</v>
      </c>
      <c r="AJ96" s="46">
        <v>370</v>
      </c>
      <c r="AK96" s="40">
        <f t="shared" si="28"/>
        <v>190</v>
      </c>
      <c r="AL96" s="1">
        <f t="shared" si="40"/>
        <v>0</v>
      </c>
      <c r="AM96" s="1">
        <f t="shared" si="41"/>
        <v>-1102.7000000000016</v>
      </c>
    </row>
    <row r="97" spans="1:39" ht="14.25" thickBot="1">
      <c r="A97" s="32">
        <v>78</v>
      </c>
      <c r="B97" s="37" t="s">
        <v>92</v>
      </c>
      <c r="C97" s="38">
        <v>1781.5</v>
      </c>
      <c r="D97" s="39">
        <f t="shared" si="24"/>
        <v>29813.4</v>
      </c>
      <c r="E97" s="45">
        <f t="shared" si="25"/>
        <v>29866.7</v>
      </c>
      <c r="F97" s="40">
        <f t="shared" si="26"/>
        <v>-53.29999999999927</v>
      </c>
      <c r="G97" s="39"/>
      <c r="H97" s="46"/>
      <c r="I97" s="43">
        <f t="shared" si="27"/>
        <v>0</v>
      </c>
      <c r="J97" s="47"/>
      <c r="K97" s="48"/>
      <c r="L97" s="43">
        <f t="shared" si="29"/>
        <v>0</v>
      </c>
      <c r="M97" s="47"/>
      <c r="N97" s="46"/>
      <c r="O97" s="43">
        <f t="shared" si="30"/>
        <v>0</v>
      </c>
      <c r="P97" s="47">
        <v>29813.4</v>
      </c>
      <c r="Q97" s="48">
        <v>29812.7</v>
      </c>
      <c r="R97" s="42">
        <f t="shared" si="31"/>
        <v>0.00234799263401412</v>
      </c>
      <c r="S97" s="43">
        <f t="shared" si="32"/>
        <v>0.7000000000007276</v>
      </c>
      <c r="T97" s="47"/>
      <c r="U97" s="46">
        <v>54</v>
      </c>
      <c r="V97" s="43">
        <f t="shared" si="33"/>
        <v>-54</v>
      </c>
      <c r="W97" s="44">
        <f t="shared" si="34"/>
        <v>34860.200000000004</v>
      </c>
      <c r="X97" s="44">
        <f t="shared" si="35"/>
        <v>30057.5</v>
      </c>
      <c r="Y97" s="43">
        <f t="shared" si="36"/>
        <v>4802.700000000004</v>
      </c>
      <c r="Z97" s="47">
        <v>28271.4</v>
      </c>
      <c r="AA97" s="46">
        <v>25259.6</v>
      </c>
      <c r="AB97" s="43">
        <f t="shared" si="37"/>
        <v>3011.800000000003</v>
      </c>
      <c r="AC97" s="47">
        <v>5918.8</v>
      </c>
      <c r="AD97" s="46">
        <v>4797.9</v>
      </c>
      <c r="AE97" s="43">
        <f t="shared" si="38"/>
        <v>1120.9000000000005</v>
      </c>
      <c r="AF97" s="44"/>
      <c r="AG97" s="44"/>
      <c r="AH97" s="43">
        <f t="shared" si="39"/>
        <v>0</v>
      </c>
      <c r="AI97" s="47">
        <v>670</v>
      </c>
      <c r="AJ97" s="46"/>
      <c r="AK97" s="40">
        <f t="shared" si="28"/>
        <v>670</v>
      </c>
      <c r="AL97" s="1">
        <f t="shared" si="40"/>
        <v>3265.300000000003</v>
      </c>
      <c r="AM97" s="1">
        <f t="shared" si="41"/>
        <v>-1590.7000000000007</v>
      </c>
    </row>
    <row r="98" spans="1:39" ht="14.25" thickBot="1">
      <c r="A98" s="32">
        <v>79</v>
      </c>
      <c r="B98" s="37" t="s">
        <v>93</v>
      </c>
      <c r="C98" s="38">
        <v>624.3</v>
      </c>
      <c r="D98" s="39">
        <f t="shared" si="24"/>
        <v>21546.2</v>
      </c>
      <c r="E98" s="45">
        <f t="shared" si="25"/>
        <v>21561.7</v>
      </c>
      <c r="F98" s="40">
        <f t="shared" si="26"/>
        <v>-15.5</v>
      </c>
      <c r="G98" s="39"/>
      <c r="H98" s="46"/>
      <c r="I98" s="43">
        <f t="shared" si="27"/>
        <v>0</v>
      </c>
      <c r="J98" s="47">
        <v>24</v>
      </c>
      <c r="K98" s="48">
        <v>40.2</v>
      </c>
      <c r="L98" s="43">
        <f t="shared" si="29"/>
        <v>-16.200000000000003</v>
      </c>
      <c r="M98" s="47"/>
      <c r="N98" s="46"/>
      <c r="O98" s="43">
        <f t="shared" si="30"/>
        <v>0</v>
      </c>
      <c r="P98" s="47">
        <v>21522.2</v>
      </c>
      <c r="Q98" s="48">
        <v>21521.5</v>
      </c>
      <c r="R98" s="42">
        <f t="shared" si="31"/>
        <v>0.0032525613920996563</v>
      </c>
      <c r="S98" s="43">
        <f t="shared" si="32"/>
        <v>0.7000000000007276</v>
      </c>
      <c r="T98" s="47"/>
      <c r="U98" s="46">
        <v>0</v>
      </c>
      <c r="V98" s="43">
        <f t="shared" si="33"/>
        <v>0</v>
      </c>
      <c r="W98" s="44">
        <f t="shared" si="34"/>
        <v>23357.899999999998</v>
      </c>
      <c r="X98" s="44">
        <f t="shared" si="35"/>
        <v>22183.8</v>
      </c>
      <c r="Y98" s="43">
        <f t="shared" si="36"/>
        <v>1174.0999999999985</v>
      </c>
      <c r="Z98" s="49">
        <v>19903.3</v>
      </c>
      <c r="AA98" s="46">
        <v>19691.6</v>
      </c>
      <c r="AB98" s="43">
        <f t="shared" si="37"/>
        <v>211.70000000000073</v>
      </c>
      <c r="AC98" s="49">
        <v>3454.6</v>
      </c>
      <c r="AD98" s="46">
        <v>2492.2</v>
      </c>
      <c r="AE98" s="43">
        <f t="shared" si="38"/>
        <v>962.4000000000001</v>
      </c>
      <c r="AF98" s="44"/>
      <c r="AG98" s="44"/>
      <c r="AH98" s="43">
        <f t="shared" si="39"/>
        <v>0</v>
      </c>
      <c r="AI98" s="49"/>
      <c r="AJ98" s="46"/>
      <c r="AK98" s="40">
        <f t="shared" si="28"/>
        <v>0</v>
      </c>
      <c r="AL98" s="1">
        <f t="shared" si="40"/>
        <v>1187.3999999999971</v>
      </c>
      <c r="AM98" s="1">
        <f t="shared" si="41"/>
        <v>-2.2000000000014097</v>
      </c>
    </row>
    <row r="99" spans="1:39" ht="14.25" thickBot="1">
      <c r="A99" s="32">
        <v>80</v>
      </c>
      <c r="B99" s="37" t="s">
        <v>94</v>
      </c>
      <c r="C99" s="38">
        <v>3539.1</v>
      </c>
      <c r="D99" s="39">
        <f t="shared" si="24"/>
        <v>17967.3</v>
      </c>
      <c r="E99" s="45">
        <f t="shared" si="25"/>
        <v>11842</v>
      </c>
      <c r="F99" s="40">
        <f t="shared" si="26"/>
        <v>6125.299999999999</v>
      </c>
      <c r="G99" s="39"/>
      <c r="H99" s="46"/>
      <c r="I99" s="43">
        <f t="shared" si="27"/>
        <v>0</v>
      </c>
      <c r="J99" s="47"/>
      <c r="K99" s="48"/>
      <c r="L99" s="43">
        <f t="shared" si="29"/>
        <v>0</v>
      </c>
      <c r="M99" s="47">
        <v>6332</v>
      </c>
      <c r="N99" s="46">
        <v>207.9</v>
      </c>
      <c r="O99" s="43">
        <f t="shared" si="30"/>
        <v>6124.1</v>
      </c>
      <c r="P99" s="47">
        <v>11635.3</v>
      </c>
      <c r="Q99" s="48">
        <v>11634.1</v>
      </c>
      <c r="R99" s="42">
        <f t="shared" si="31"/>
        <v>0.010314506493831999</v>
      </c>
      <c r="S99" s="43">
        <f t="shared" si="32"/>
        <v>1.1999999999989086</v>
      </c>
      <c r="T99" s="47"/>
      <c r="U99" s="46"/>
      <c r="V99" s="43">
        <f t="shared" si="33"/>
        <v>0</v>
      </c>
      <c r="W99" s="44">
        <f t="shared" si="34"/>
        <v>21506.4</v>
      </c>
      <c r="X99" s="44">
        <f t="shared" si="35"/>
        <v>11918.4</v>
      </c>
      <c r="Y99" s="43">
        <f t="shared" si="36"/>
        <v>9588.000000000002</v>
      </c>
      <c r="Z99" s="47">
        <v>13318.3</v>
      </c>
      <c r="AA99" s="46">
        <v>10518.3</v>
      </c>
      <c r="AB99" s="43">
        <f t="shared" si="37"/>
        <v>2800</v>
      </c>
      <c r="AC99" s="47">
        <v>3066.7</v>
      </c>
      <c r="AD99" s="46">
        <v>1400.1</v>
      </c>
      <c r="AE99" s="43">
        <f t="shared" si="38"/>
        <v>1666.6</v>
      </c>
      <c r="AF99" s="44"/>
      <c r="AG99" s="44"/>
      <c r="AH99" s="43">
        <f t="shared" si="39"/>
        <v>0</v>
      </c>
      <c r="AI99" s="47">
        <v>5121.4</v>
      </c>
      <c r="AJ99" s="46"/>
      <c r="AK99" s="40">
        <f t="shared" si="28"/>
        <v>5121.4</v>
      </c>
      <c r="AL99" s="1">
        <f t="shared" si="40"/>
        <v>0</v>
      </c>
      <c r="AM99" s="1">
        <f t="shared" si="41"/>
        <v>-3462.7000000000003</v>
      </c>
    </row>
    <row r="100" spans="1:39" ht="14.25" thickBot="1">
      <c r="A100" s="32">
        <v>81</v>
      </c>
      <c r="B100" s="37" t="s">
        <v>95</v>
      </c>
      <c r="C100" s="38">
        <v>3471.8</v>
      </c>
      <c r="D100" s="39">
        <f t="shared" si="24"/>
        <v>58039.50000000001</v>
      </c>
      <c r="E100" s="45">
        <f t="shared" si="25"/>
        <v>58098.1</v>
      </c>
      <c r="F100" s="40">
        <f t="shared" si="26"/>
        <v>-58.59999999999127</v>
      </c>
      <c r="G100" s="39"/>
      <c r="H100" s="46"/>
      <c r="I100" s="43">
        <f t="shared" si="27"/>
        <v>0</v>
      </c>
      <c r="J100" s="47"/>
      <c r="K100" s="48">
        <v>59.2</v>
      </c>
      <c r="L100" s="43">
        <f t="shared" si="29"/>
        <v>-59.2</v>
      </c>
      <c r="M100" s="47">
        <v>241.4</v>
      </c>
      <c r="N100" s="46">
        <v>241.4</v>
      </c>
      <c r="O100" s="43">
        <f t="shared" si="30"/>
        <v>0</v>
      </c>
      <c r="P100" s="47">
        <v>57798.100000000006</v>
      </c>
      <c r="Q100" s="48">
        <v>57797.5</v>
      </c>
      <c r="R100" s="42">
        <f t="shared" si="31"/>
        <v>0.0010381071845768774</v>
      </c>
      <c r="S100" s="43">
        <f t="shared" si="32"/>
        <v>0.6000000000058208</v>
      </c>
      <c r="T100" s="47"/>
      <c r="U100" s="46"/>
      <c r="V100" s="43">
        <f t="shared" si="33"/>
        <v>0</v>
      </c>
      <c r="W100" s="44">
        <f t="shared" si="34"/>
        <v>61511.3</v>
      </c>
      <c r="X100" s="44">
        <f t="shared" si="35"/>
        <v>61551</v>
      </c>
      <c r="Y100" s="43">
        <f t="shared" si="36"/>
        <v>-39.69999999999709</v>
      </c>
      <c r="Z100" s="47">
        <v>51448.8</v>
      </c>
      <c r="AA100" s="46">
        <v>53069.5</v>
      </c>
      <c r="AB100" s="43">
        <f t="shared" si="37"/>
        <v>-1620.699999999997</v>
      </c>
      <c r="AC100" s="47">
        <v>8843.1</v>
      </c>
      <c r="AD100" s="46">
        <v>6623.9</v>
      </c>
      <c r="AE100" s="43">
        <f t="shared" si="38"/>
        <v>2219.2000000000007</v>
      </c>
      <c r="AF100" s="44"/>
      <c r="AG100" s="44"/>
      <c r="AH100" s="43">
        <f t="shared" si="39"/>
        <v>0</v>
      </c>
      <c r="AI100" s="47">
        <v>1219.4</v>
      </c>
      <c r="AJ100" s="46">
        <v>1857.6</v>
      </c>
      <c r="AK100" s="40">
        <f t="shared" si="28"/>
        <v>-638.1999999999998</v>
      </c>
      <c r="AL100" s="1">
        <f t="shared" si="40"/>
        <v>-4.547473508864641E-12</v>
      </c>
      <c r="AM100" s="1">
        <f t="shared" si="41"/>
        <v>-18.899999999998727</v>
      </c>
    </row>
    <row r="101" spans="1:39" ht="14.25" thickBot="1">
      <c r="A101" s="32">
        <v>82</v>
      </c>
      <c r="B101" s="37" t="s">
        <v>96</v>
      </c>
      <c r="C101" s="38">
        <v>1156.6</v>
      </c>
      <c r="D101" s="39">
        <f t="shared" si="24"/>
        <v>30970.3</v>
      </c>
      <c r="E101" s="45">
        <f t="shared" si="25"/>
        <v>51.6</v>
      </c>
      <c r="F101" s="40">
        <f t="shared" si="26"/>
        <v>30918.7</v>
      </c>
      <c r="G101" s="39"/>
      <c r="H101" s="46"/>
      <c r="I101" s="43">
        <f t="shared" si="27"/>
        <v>0</v>
      </c>
      <c r="J101" s="47"/>
      <c r="K101" s="48"/>
      <c r="L101" s="43">
        <f t="shared" si="29"/>
        <v>0</v>
      </c>
      <c r="M101" s="47"/>
      <c r="N101" s="46">
        <v>51.6</v>
      </c>
      <c r="O101" s="43">
        <f t="shared" si="30"/>
        <v>-51.6</v>
      </c>
      <c r="P101" s="47">
        <v>30970.3</v>
      </c>
      <c r="Q101" s="48">
        <v>0</v>
      </c>
      <c r="R101" s="42" t="e">
        <f t="shared" si="31"/>
        <v>#DIV/0!</v>
      </c>
      <c r="S101" s="43">
        <f t="shared" si="32"/>
        <v>30970.3</v>
      </c>
      <c r="T101" s="47"/>
      <c r="U101" s="46"/>
      <c r="V101" s="43">
        <f t="shared" si="33"/>
        <v>0</v>
      </c>
      <c r="W101" s="44">
        <f t="shared" si="34"/>
        <v>34652.7</v>
      </c>
      <c r="X101" s="44">
        <f t="shared" si="35"/>
        <v>27591.7</v>
      </c>
      <c r="Y101" s="43">
        <f t="shared" si="36"/>
        <v>7060.999999999996</v>
      </c>
      <c r="Z101" s="47">
        <v>30970.3</v>
      </c>
      <c r="AA101" s="46">
        <v>24769</v>
      </c>
      <c r="AB101" s="43">
        <f t="shared" si="37"/>
        <v>6201.299999999999</v>
      </c>
      <c r="AC101" s="47">
        <v>3682.4</v>
      </c>
      <c r="AD101" s="46">
        <v>2822.7</v>
      </c>
      <c r="AE101" s="43">
        <f t="shared" si="38"/>
        <v>859.7000000000003</v>
      </c>
      <c r="AF101" s="44"/>
      <c r="AG101" s="44"/>
      <c r="AH101" s="43">
        <f t="shared" si="39"/>
        <v>0</v>
      </c>
      <c r="AI101" s="47"/>
      <c r="AJ101" s="46"/>
      <c r="AK101" s="40">
        <f t="shared" si="28"/>
        <v>0</v>
      </c>
      <c r="AL101" s="1">
        <f t="shared" si="40"/>
        <v>2525.799999999998</v>
      </c>
      <c r="AM101" s="1">
        <f t="shared" si="41"/>
        <v>26383.500000000004</v>
      </c>
    </row>
    <row r="102" spans="1:39" ht="14.25" thickBot="1">
      <c r="A102" s="32">
        <v>83</v>
      </c>
      <c r="B102" s="37" t="s">
        <v>97</v>
      </c>
      <c r="C102" s="38">
        <v>23956.6</v>
      </c>
      <c r="D102" s="39">
        <f t="shared" si="24"/>
        <v>86621.90000000001</v>
      </c>
      <c r="E102" s="45">
        <f t="shared" si="25"/>
        <v>84129.8</v>
      </c>
      <c r="F102" s="40">
        <f t="shared" si="26"/>
        <v>2492.100000000006</v>
      </c>
      <c r="G102" s="39"/>
      <c r="H102" s="46"/>
      <c r="I102" s="43">
        <f t="shared" si="27"/>
        <v>0</v>
      </c>
      <c r="J102" s="47"/>
      <c r="K102" s="48">
        <v>96.7</v>
      </c>
      <c r="L102" s="43">
        <f t="shared" si="29"/>
        <v>-96.7</v>
      </c>
      <c r="M102" s="47"/>
      <c r="N102" s="46">
        <v>241.5</v>
      </c>
      <c r="O102" s="43">
        <f t="shared" si="30"/>
        <v>-241.5</v>
      </c>
      <c r="P102" s="47">
        <v>86621.90000000001</v>
      </c>
      <c r="Q102" s="48">
        <v>83791.6</v>
      </c>
      <c r="R102" s="42">
        <f t="shared" si="31"/>
        <v>3.3777848853584405</v>
      </c>
      <c r="S102" s="43">
        <f t="shared" si="32"/>
        <v>2830.300000000003</v>
      </c>
      <c r="T102" s="47"/>
      <c r="U102" s="46"/>
      <c r="V102" s="43">
        <f t="shared" si="33"/>
        <v>0</v>
      </c>
      <c r="W102" s="44">
        <f t="shared" si="34"/>
        <v>110305</v>
      </c>
      <c r="X102" s="44">
        <f t="shared" si="35"/>
        <v>88503.00000000001</v>
      </c>
      <c r="Y102" s="43">
        <f t="shared" si="36"/>
        <v>21801.999999999985</v>
      </c>
      <c r="Z102" s="47">
        <v>89639.6</v>
      </c>
      <c r="AA102" s="46">
        <v>74818.1</v>
      </c>
      <c r="AB102" s="43">
        <f t="shared" si="37"/>
        <v>14821.5</v>
      </c>
      <c r="AC102" s="47">
        <v>18765.4</v>
      </c>
      <c r="AD102" s="46">
        <v>11975.3</v>
      </c>
      <c r="AE102" s="43">
        <f t="shared" si="38"/>
        <v>6790.100000000002</v>
      </c>
      <c r="AF102" s="44"/>
      <c r="AG102" s="44"/>
      <c r="AH102" s="43">
        <f t="shared" si="39"/>
        <v>0</v>
      </c>
      <c r="AI102" s="47">
        <v>1900</v>
      </c>
      <c r="AJ102" s="46">
        <v>1709.6</v>
      </c>
      <c r="AK102" s="40">
        <f t="shared" si="28"/>
        <v>190.4000000000001</v>
      </c>
      <c r="AL102" s="1">
        <f t="shared" si="40"/>
        <v>-273.5000000000073</v>
      </c>
      <c r="AM102" s="1">
        <f t="shared" si="41"/>
        <v>-19583.399999999987</v>
      </c>
    </row>
    <row r="103" spans="1:39" ht="14.25" thickBot="1">
      <c r="A103" s="32">
        <v>84</v>
      </c>
      <c r="B103" s="37" t="s">
        <v>98</v>
      </c>
      <c r="C103" s="38">
        <v>9524.1</v>
      </c>
      <c r="D103" s="39">
        <f t="shared" si="24"/>
        <v>42903.5</v>
      </c>
      <c r="E103" s="45">
        <f t="shared" si="25"/>
        <v>43130.299999999996</v>
      </c>
      <c r="F103" s="40">
        <f t="shared" si="26"/>
        <v>-226.79999999999563</v>
      </c>
      <c r="G103" s="39"/>
      <c r="H103" s="46"/>
      <c r="I103" s="43">
        <f t="shared" si="27"/>
        <v>0</v>
      </c>
      <c r="J103" s="47"/>
      <c r="K103" s="48">
        <v>115</v>
      </c>
      <c r="L103" s="43">
        <f t="shared" si="29"/>
        <v>-115</v>
      </c>
      <c r="M103" s="47"/>
      <c r="N103" s="46">
        <v>112.6</v>
      </c>
      <c r="O103" s="43">
        <f t="shared" si="30"/>
        <v>-112.6</v>
      </c>
      <c r="P103" s="47">
        <v>42903.5</v>
      </c>
      <c r="Q103" s="48">
        <v>42902.7</v>
      </c>
      <c r="R103" s="42">
        <f t="shared" si="31"/>
        <v>0.0018646845070424717</v>
      </c>
      <c r="S103" s="43">
        <f t="shared" si="32"/>
        <v>0.8000000000029104</v>
      </c>
      <c r="T103" s="47"/>
      <c r="U103" s="46"/>
      <c r="V103" s="43">
        <f t="shared" si="33"/>
        <v>0</v>
      </c>
      <c r="W103" s="44">
        <f t="shared" si="34"/>
        <v>52070.700000000004</v>
      </c>
      <c r="X103" s="44">
        <f t="shared" si="35"/>
        <v>42747.299999999996</v>
      </c>
      <c r="Y103" s="43">
        <f t="shared" si="36"/>
        <v>9323.400000000009</v>
      </c>
      <c r="Z103" s="47">
        <v>46723.4</v>
      </c>
      <c r="AA103" s="46">
        <v>38664.2</v>
      </c>
      <c r="AB103" s="43">
        <f t="shared" si="37"/>
        <v>8059.200000000004</v>
      </c>
      <c r="AC103" s="47">
        <v>5039.5</v>
      </c>
      <c r="AD103" s="46">
        <v>4083.1</v>
      </c>
      <c r="AE103" s="43">
        <f t="shared" si="38"/>
        <v>956.4000000000001</v>
      </c>
      <c r="AF103" s="44"/>
      <c r="AG103" s="44"/>
      <c r="AH103" s="43">
        <f t="shared" si="39"/>
        <v>0</v>
      </c>
      <c r="AI103" s="47">
        <v>307.8</v>
      </c>
      <c r="AJ103" s="46"/>
      <c r="AK103" s="40">
        <f t="shared" si="28"/>
        <v>307.8</v>
      </c>
      <c r="AL103" s="1">
        <f t="shared" si="40"/>
        <v>-356.899999999996</v>
      </c>
      <c r="AM103" s="1">
        <f t="shared" si="41"/>
        <v>-9907.1</v>
      </c>
    </row>
    <row r="104" spans="1:39" ht="14.25" thickBot="1">
      <c r="A104" s="32">
        <v>85</v>
      </c>
      <c r="B104" s="37" t="s">
        <v>99</v>
      </c>
      <c r="C104" s="38">
        <v>167.4</v>
      </c>
      <c r="D104" s="39">
        <f t="shared" si="24"/>
        <v>28983</v>
      </c>
      <c r="E104" s="45">
        <f t="shared" si="25"/>
        <v>28982.1</v>
      </c>
      <c r="F104" s="40">
        <f t="shared" si="26"/>
        <v>0.9000000000014552</v>
      </c>
      <c r="G104" s="39"/>
      <c r="H104" s="46"/>
      <c r="I104" s="43">
        <f t="shared" si="27"/>
        <v>0</v>
      </c>
      <c r="J104" s="47">
        <v>28</v>
      </c>
      <c r="K104" s="48">
        <v>28</v>
      </c>
      <c r="L104" s="43">
        <f t="shared" si="29"/>
        <v>0</v>
      </c>
      <c r="M104" s="47">
        <v>331.3</v>
      </c>
      <c r="N104" s="46">
        <v>331.1</v>
      </c>
      <c r="O104" s="43">
        <f t="shared" si="30"/>
        <v>0.19999999999998863</v>
      </c>
      <c r="P104" s="47">
        <v>28623.7</v>
      </c>
      <c r="Q104" s="48">
        <v>28623</v>
      </c>
      <c r="R104" s="42">
        <f t="shared" si="31"/>
        <v>0.00244558571778195</v>
      </c>
      <c r="S104" s="43">
        <f t="shared" si="32"/>
        <v>0.7000000000007276</v>
      </c>
      <c r="T104" s="47"/>
      <c r="U104" s="46"/>
      <c r="V104" s="43">
        <f t="shared" si="33"/>
        <v>0</v>
      </c>
      <c r="W104" s="44">
        <f t="shared" si="34"/>
        <v>29150.4</v>
      </c>
      <c r="X104" s="44">
        <f t="shared" si="35"/>
        <v>28820.3</v>
      </c>
      <c r="Y104" s="43">
        <f t="shared" si="36"/>
        <v>330.1000000000022</v>
      </c>
      <c r="Z104" s="47">
        <v>25849.4</v>
      </c>
      <c r="AA104" s="46">
        <v>25822.3</v>
      </c>
      <c r="AB104" s="43">
        <f t="shared" si="37"/>
        <v>27.100000000002183</v>
      </c>
      <c r="AC104" s="47">
        <v>3118</v>
      </c>
      <c r="AD104" s="46">
        <v>2825</v>
      </c>
      <c r="AE104" s="43">
        <f t="shared" si="38"/>
        <v>293</v>
      </c>
      <c r="AF104" s="44"/>
      <c r="AG104" s="44"/>
      <c r="AH104" s="43">
        <f t="shared" si="39"/>
        <v>0</v>
      </c>
      <c r="AI104" s="47">
        <v>183</v>
      </c>
      <c r="AJ104" s="46">
        <v>173</v>
      </c>
      <c r="AK104" s="40">
        <f t="shared" si="28"/>
        <v>10</v>
      </c>
      <c r="AL104" s="1">
        <f t="shared" si="40"/>
        <v>1.4495071809506044E-12</v>
      </c>
      <c r="AM104" s="1">
        <f t="shared" si="41"/>
        <v>-329.19999999999925</v>
      </c>
    </row>
    <row r="105" spans="1:39" ht="14.25" thickBot="1">
      <c r="A105" s="32">
        <v>86</v>
      </c>
      <c r="B105" s="37" t="s">
        <v>100</v>
      </c>
      <c r="C105" s="38">
        <v>0.1</v>
      </c>
      <c r="D105" s="39">
        <f t="shared" si="24"/>
        <v>37003.200000000004</v>
      </c>
      <c r="E105" s="45">
        <f t="shared" si="25"/>
        <v>35845.299999999996</v>
      </c>
      <c r="F105" s="40">
        <f t="shared" si="26"/>
        <v>1157.9000000000087</v>
      </c>
      <c r="G105" s="39"/>
      <c r="H105" s="46"/>
      <c r="I105" s="43">
        <f t="shared" si="27"/>
        <v>0</v>
      </c>
      <c r="J105" s="47">
        <v>289</v>
      </c>
      <c r="K105" s="48">
        <v>149.1</v>
      </c>
      <c r="L105" s="43">
        <f t="shared" si="29"/>
        <v>139.9</v>
      </c>
      <c r="M105" s="47"/>
      <c r="N105" s="46">
        <v>221.5</v>
      </c>
      <c r="O105" s="43">
        <f t="shared" si="30"/>
        <v>-221.5</v>
      </c>
      <c r="P105" s="47">
        <v>35475.700000000004</v>
      </c>
      <c r="Q105" s="48">
        <v>35474.7</v>
      </c>
      <c r="R105" s="42">
        <f t="shared" si="31"/>
        <v>0.0028189103784028503</v>
      </c>
      <c r="S105" s="43">
        <f t="shared" si="32"/>
        <v>1.000000000007276</v>
      </c>
      <c r="T105" s="47">
        <v>1238.5</v>
      </c>
      <c r="U105" s="46"/>
      <c r="V105" s="43">
        <f t="shared" si="33"/>
        <v>1238.5</v>
      </c>
      <c r="W105" s="44">
        <f t="shared" si="34"/>
        <v>37003.3</v>
      </c>
      <c r="X105" s="44">
        <f t="shared" si="35"/>
        <v>34621.6</v>
      </c>
      <c r="Y105" s="43">
        <f t="shared" si="36"/>
        <v>2381.7000000000044</v>
      </c>
      <c r="Z105" s="47">
        <v>32000</v>
      </c>
      <c r="AA105" s="46">
        <v>31631.4</v>
      </c>
      <c r="AB105" s="43">
        <f t="shared" si="37"/>
        <v>368.59999999999854</v>
      </c>
      <c r="AC105" s="49">
        <v>3803.3</v>
      </c>
      <c r="AD105" s="46">
        <v>2990.2</v>
      </c>
      <c r="AE105" s="43">
        <f t="shared" si="38"/>
        <v>813.1000000000004</v>
      </c>
      <c r="AF105" s="44"/>
      <c r="AG105" s="44"/>
      <c r="AH105" s="43">
        <f t="shared" si="39"/>
        <v>0</v>
      </c>
      <c r="AI105" s="47">
        <v>1200</v>
      </c>
      <c r="AJ105" s="46"/>
      <c r="AK105" s="40">
        <f t="shared" si="28"/>
        <v>1200</v>
      </c>
      <c r="AL105" s="1">
        <f t="shared" si="40"/>
        <v>-1.4551970739518083E-12</v>
      </c>
      <c r="AM105" s="1">
        <f t="shared" si="41"/>
        <v>-1223.799999999997</v>
      </c>
    </row>
    <row r="106" spans="1:39" ht="14.25" thickBot="1">
      <c r="A106" s="32">
        <v>87</v>
      </c>
      <c r="B106" s="37" t="s">
        <v>101</v>
      </c>
      <c r="C106" s="38">
        <v>5963</v>
      </c>
      <c r="D106" s="39">
        <f t="shared" si="24"/>
        <v>48086.8</v>
      </c>
      <c r="E106" s="45">
        <f t="shared" si="25"/>
        <v>48357.4</v>
      </c>
      <c r="F106" s="40">
        <f t="shared" si="26"/>
        <v>-270.59999999999854</v>
      </c>
      <c r="G106" s="39"/>
      <c r="H106" s="46"/>
      <c r="I106" s="43">
        <f t="shared" si="27"/>
        <v>0</v>
      </c>
      <c r="J106" s="47"/>
      <c r="K106" s="48">
        <v>51.6</v>
      </c>
      <c r="L106" s="43">
        <f t="shared" si="29"/>
        <v>-51.6</v>
      </c>
      <c r="M106" s="47">
        <v>58.3</v>
      </c>
      <c r="N106" s="46">
        <v>113.3</v>
      </c>
      <c r="O106" s="43">
        <f t="shared" si="30"/>
        <v>-55</v>
      </c>
      <c r="P106" s="47">
        <v>48028.5</v>
      </c>
      <c r="Q106" s="48">
        <v>48192.5</v>
      </c>
      <c r="R106" s="42">
        <f t="shared" si="31"/>
        <v>-0.3403019141982674</v>
      </c>
      <c r="S106" s="43">
        <f t="shared" si="32"/>
        <v>-164</v>
      </c>
      <c r="T106" s="47"/>
      <c r="U106" s="46"/>
      <c r="V106" s="43">
        <f t="shared" si="33"/>
        <v>0</v>
      </c>
      <c r="W106" s="44">
        <f t="shared" si="34"/>
        <v>54049.8</v>
      </c>
      <c r="X106" s="44">
        <f t="shared" si="35"/>
        <v>51387</v>
      </c>
      <c r="Y106" s="43">
        <f t="shared" si="36"/>
        <v>2662.800000000003</v>
      </c>
      <c r="Z106" s="47">
        <v>43813.3</v>
      </c>
      <c r="AA106" s="46">
        <v>43813.1</v>
      </c>
      <c r="AB106" s="43">
        <f t="shared" si="37"/>
        <v>0.20000000000436557</v>
      </c>
      <c r="AC106" s="47">
        <v>8468.5</v>
      </c>
      <c r="AD106" s="46">
        <v>5805.9</v>
      </c>
      <c r="AE106" s="43">
        <f t="shared" si="38"/>
        <v>2662.6000000000004</v>
      </c>
      <c r="AF106" s="44"/>
      <c r="AG106" s="44"/>
      <c r="AH106" s="43">
        <f t="shared" si="39"/>
        <v>0</v>
      </c>
      <c r="AI106" s="47">
        <v>1768</v>
      </c>
      <c r="AJ106" s="46">
        <v>1768</v>
      </c>
      <c r="AK106" s="40">
        <f t="shared" si="28"/>
        <v>0</v>
      </c>
      <c r="AL106" s="1">
        <f t="shared" si="40"/>
        <v>0</v>
      </c>
      <c r="AM106" s="1">
        <f t="shared" si="41"/>
        <v>-2933.4000000000015</v>
      </c>
    </row>
    <row r="107" spans="1:39" ht="14.25" thickBot="1">
      <c r="A107" s="32">
        <v>88</v>
      </c>
      <c r="B107" s="37" t="s">
        <v>102</v>
      </c>
      <c r="C107" s="38">
        <v>1750</v>
      </c>
      <c r="D107" s="39">
        <f t="shared" si="24"/>
        <v>39206</v>
      </c>
      <c r="E107" s="45">
        <f t="shared" si="25"/>
        <v>39086.299999999996</v>
      </c>
      <c r="F107" s="40">
        <f t="shared" si="26"/>
        <v>119.70000000000437</v>
      </c>
      <c r="G107" s="39"/>
      <c r="H107" s="46"/>
      <c r="I107" s="43">
        <f t="shared" si="27"/>
        <v>0</v>
      </c>
      <c r="J107" s="47">
        <v>144</v>
      </c>
      <c r="K107" s="48">
        <v>24.9</v>
      </c>
      <c r="L107" s="43">
        <f t="shared" si="29"/>
        <v>119.1</v>
      </c>
      <c r="M107" s="47">
        <v>58.3</v>
      </c>
      <c r="N107" s="46">
        <v>58.3</v>
      </c>
      <c r="O107" s="43">
        <f t="shared" si="30"/>
        <v>0</v>
      </c>
      <c r="P107" s="47">
        <v>38922.1</v>
      </c>
      <c r="Q107" s="48">
        <v>38921.5</v>
      </c>
      <c r="R107" s="42">
        <f t="shared" si="31"/>
        <v>0.0015415644309662905</v>
      </c>
      <c r="S107" s="43">
        <f t="shared" si="32"/>
        <v>0.5999999999985448</v>
      </c>
      <c r="T107" s="47">
        <v>81.6</v>
      </c>
      <c r="U107" s="46">
        <v>81.6</v>
      </c>
      <c r="V107" s="43">
        <f t="shared" si="33"/>
        <v>0</v>
      </c>
      <c r="W107" s="44">
        <f t="shared" si="34"/>
        <v>40956</v>
      </c>
      <c r="X107" s="44">
        <f t="shared" si="35"/>
        <v>40110.3</v>
      </c>
      <c r="Y107" s="43">
        <f t="shared" si="36"/>
        <v>845.6999999999971</v>
      </c>
      <c r="Z107" s="47">
        <v>34678.7</v>
      </c>
      <c r="AA107" s="46">
        <v>35738.5</v>
      </c>
      <c r="AB107" s="43">
        <f t="shared" si="37"/>
        <v>-1059.800000000003</v>
      </c>
      <c r="AC107" s="47">
        <v>4695.8</v>
      </c>
      <c r="AD107" s="46">
        <v>3711.8</v>
      </c>
      <c r="AE107" s="43">
        <f t="shared" si="38"/>
        <v>984</v>
      </c>
      <c r="AF107" s="44"/>
      <c r="AG107" s="44"/>
      <c r="AH107" s="43">
        <f t="shared" si="39"/>
        <v>0</v>
      </c>
      <c r="AI107" s="47">
        <v>1581.5</v>
      </c>
      <c r="AJ107" s="46">
        <v>660</v>
      </c>
      <c r="AK107" s="40">
        <f t="shared" si="28"/>
        <v>921.5</v>
      </c>
      <c r="AL107" s="1">
        <f t="shared" si="40"/>
        <v>0</v>
      </c>
      <c r="AM107" s="1">
        <f t="shared" si="41"/>
        <v>-725.9999999999927</v>
      </c>
    </row>
    <row r="108" spans="1:39" ht="14.25" thickBot="1">
      <c r="A108" s="32">
        <v>89</v>
      </c>
      <c r="B108" s="37" t="s">
        <v>103</v>
      </c>
      <c r="C108" s="38">
        <v>1669.1</v>
      </c>
      <c r="D108" s="39">
        <f t="shared" si="24"/>
        <v>35920.2</v>
      </c>
      <c r="E108" s="45">
        <f t="shared" si="25"/>
        <v>35909.5</v>
      </c>
      <c r="F108" s="40">
        <f t="shared" si="26"/>
        <v>10.69999999999709</v>
      </c>
      <c r="G108" s="39"/>
      <c r="H108" s="46"/>
      <c r="I108" s="43">
        <f t="shared" si="27"/>
        <v>0</v>
      </c>
      <c r="J108" s="47"/>
      <c r="K108" s="48"/>
      <c r="L108" s="43">
        <f t="shared" si="29"/>
        <v>0</v>
      </c>
      <c r="M108" s="47">
        <v>59</v>
      </c>
      <c r="N108" s="46">
        <v>59</v>
      </c>
      <c r="O108" s="43">
        <f t="shared" si="30"/>
        <v>0</v>
      </c>
      <c r="P108" s="47">
        <v>35861.2</v>
      </c>
      <c r="Q108" s="48">
        <v>35850.5</v>
      </c>
      <c r="R108" s="42">
        <f t="shared" si="31"/>
        <v>0.02984616672012131</v>
      </c>
      <c r="S108" s="43">
        <f t="shared" si="32"/>
        <v>10.69999999999709</v>
      </c>
      <c r="T108" s="47"/>
      <c r="U108" s="46"/>
      <c r="V108" s="43">
        <f t="shared" si="33"/>
        <v>0</v>
      </c>
      <c r="W108" s="44">
        <f t="shared" si="34"/>
        <v>37347.1</v>
      </c>
      <c r="X108" s="44">
        <f t="shared" si="35"/>
        <v>36382.299999999996</v>
      </c>
      <c r="Y108" s="43">
        <f t="shared" si="36"/>
        <v>964.8000000000029</v>
      </c>
      <c r="Z108" s="47">
        <v>32699.3</v>
      </c>
      <c r="AA108" s="46">
        <v>32083.1</v>
      </c>
      <c r="AB108" s="43">
        <f t="shared" si="37"/>
        <v>616.2000000000007</v>
      </c>
      <c r="AC108" s="47">
        <v>4647.8</v>
      </c>
      <c r="AD108" s="46">
        <v>4299.2</v>
      </c>
      <c r="AE108" s="43">
        <f t="shared" si="38"/>
        <v>348.60000000000036</v>
      </c>
      <c r="AF108" s="44"/>
      <c r="AG108" s="44"/>
      <c r="AH108" s="43">
        <f t="shared" si="39"/>
        <v>0</v>
      </c>
      <c r="AI108" s="47">
        <v>0</v>
      </c>
      <c r="AJ108" s="46"/>
      <c r="AK108" s="40">
        <f t="shared" si="28"/>
        <v>0</v>
      </c>
      <c r="AL108" s="1">
        <f t="shared" si="40"/>
        <v>-242.19999999999845</v>
      </c>
      <c r="AM108" s="1">
        <f t="shared" si="41"/>
        <v>-1196.3000000000043</v>
      </c>
    </row>
    <row r="109" spans="1:39" ht="14.25" thickBot="1">
      <c r="A109" s="32">
        <v>90</v>
      </c>
      <c r="B109" s="37" t="s">
        <v>104</v>
      </c>
      <c r="C109" s="38">
        <v>1918.9</v>
      </c>
      <c r="D109" s="39">
        <f t="shared" si="24"/>
        <v>43138.6</v>
      </c>
      <c r="E109" s="45">
        <f t="shared" si="25"/>
        <v>43136.8</v>
      </c>
      <c r="F109" s="40">
        <f t="shared" si="26"/>
        <v>1.7999999999956344</v>
      </c>
      <c r="G109" s="39"/>
      <c r="H109" s="46"/>
      <c r="I109" s="43">
        <f t="shared" si="27"/>
        <v>0</v>
      </c>
      <c r="J109" s="47">
        <v>222.5</v>
      </c>
      <c r="K109" s="48">
        <v>221.5</v>
      </c>
      <c r="L109" s="43">
        <f t="shared" si="29"/>
        <v>1</v>
      </c>
      <c r="M109" s="47">
        <v>115.5</v>
      </c>
      <c r="N109" s="46">
        <v>115.5</v>
      </c>
      <c r="O109" s="43">
        <f t="shared" si="30"/>
        <v>0</v>
      </c>
      <c r="P109" s="47">
        <v>42800.6</v>
      </c>
      <c r="Q109" s="48">
        <v>42799.8</v>
      </c>
      <c r="R109" s="42">
        <f t="shared" si="31"/>
        <v>0.0018691676129225705</v>
      </c>
      <c r="S109" s="43">
        <f t="shared" si="32"/>
        <v>0.7999999999956344</v>
      </c>
      <c r="T109" s="47"/>
      <c r="U109" s="46"/>
      <c r="V109" s="43">
        <f t="shared" si="33"/>
        <v>0</v>
      </c>
      <c r="W109" s="44">
        <f t="shared" si="34"/>
        <v>45057.5</v>
      </c>
      <c r="X109" s="44">
        <f t="shared" si="35"/>
        <v>41502.1</v>
      </c>
      <c r="Y109" s="43">
        <f t="shared" si="36"/>
        <v>3555.4000000000015</v>
      </c>
      <c r="Z109" s="47">
        <v>32532.3</v>
      </c>
      <c r="AA109" s="46">
        <v>30500.4</v>
      </c>
      <c r="AB109" s="43">
        <f t="shared" si="37"/>
        <v>2031.8999999999978</v>
      </c>
      <c r="AC109" s="47">
        <v>7825.2</v>
      </c>
      <c r="AD109" s="46">
        <v>6921.7</v>
      </c>
      <c r="AE109" s="43">
        <f t="shared" si="38"/>
        <v>903.5</v>
      </c>
      <c r="AF109" s="44"/>
      <c r="AG109" s="44"/>
      <c r="AH109" s="43">
        <f t="shared" si="39"/>
        <v>0</v>
      </c>
      <c r="AI109" s="47">
        <v>4700</v>
      </c>
      <c r="AJ109" s="46">
        <v>4080</v>
      </c>
      <c r="AK109" s="40">
        <f t="shared" si="28"/>
        <v>620</v>
      </c>
      <c r="AL109" s="1">
        <f t="shared" si="40"/>
        <v>0</v>
      </c>
      <c r="AM109" s="1">
        <f t="shared" si="41"/>
        <v>-3553.6000000000045</v>
      </c>
    </row>
    <row r="110" spans="1:39" ht="14.25" thickBot="1">
      <c r="A110" s="32">
        <v>91</v>
      </c>
      <c r="B110" s="37" t="s">
        <v>107</v>
      </c>
      <c r="C110" s="38">
        <v>15.6</v>
      </c>
      <c r="D110" s="39">
        <f t="shared" si="24"/>
        <v>32837.2</v>
      </c>
      <c r="E110" s="39">
        <f t="shared" si="25"/>
        <v>32836.4</v>
      </c>
      <c r="F110" s="40">
        <f t="shared" si="26"/>
        <v>0.7999999999956344</v>
      </c>
      <c r="G110" s="39"/>
      <c r="H110" s="46"/>
      <c r="I110" s="43">
        <f t="shared" si="27"/>
        <v>0</v>
      </c>
      <c r="J110" s="47"/>
      <c r="K110" s="48"/>
      <c r="L110" s="43">
        <f t="shared" si="29"/>
        <v>0</v>
      </c>
      <c r="M110" s="47"/>
      <c r="N110" s="46"/>
      <c r="O110" s="43">
        <f t="shared" si="30"/>
        <v>0</v>
      </c>
      <c r="P110" s="47">
        <v>32837.2</v>
      </c>
      <c r="Q110" s="46">
        <v>32836.4</v>
      </c>
      <c r="R110" s="42">
        <f t="shared" si="31"/>
        <v>0.0024363206685130965</v>
      </c>
      <c r="S110" s="43">
        <f t="shared" si="32"/>
        <v>0.7999999999956344</v>
      </c>
      <c r="T110" s="47"/>
      <c r="U110" s="46"/>
      <c r="V110" s="43">
        <f t="shared" si="33"/>
        <v>0</v>
      </c>
      <c r="W110" s="44">
        <f t="shared" si="34"/>
        <v>32852.8</v>
      </c>
      <c r="X110" s="44">
        <f t="shared" si="35"/>
        <v>32260.699999999997</v>
      </c>
      <c r="Y110" s="43">
        <f t="shared" si="36"/>
        <v>592.1000000000058</v>
      </c>
      <c r="Z110" s="47">
        <v>22763.3</v>
      </c>
      <c r="AA110" s="46">
        <v>22736.1</v>
      </c>
      <c r="AB110" s="43">
        <f t="shared" si="37"/>
        <v>27.200000000000728</v>
      </c>
      <c r="AC110" s="47">
        <v>9984.6</v>
      </c>
      <c r="AD110" s="46">
        <v>9524.6</v>
      </c>
      <c r="AE110" s="43">
        <f t="shared" si="38"/>
        <v>460</v>
      </c>
      <c r="AF110" s="44"/>
      <c r="AG110" s="44"/>
      <c r="AH110" s="43">
        <f t="shared" si="39"/>
        <v>0</v>
      </c>
      <c r="AI110" s="47">
        <v>104.9</v>
      </c>
      <c r="AJ110" s="46"/>
      <c r="AK110" s="40">
        <f t="shared" si="28"/>
        <v>104.9</v>
      </c>
      <c r="AL110" s="1">
        <f t="shared" si="40"/>
        <v>5.821121362714621E-12</v>
      </c>
      <c r="AM110" s="1">
        <f t="shared" si="41"/>
        <v>-591.3000000000044</v>
      </c>
    </row>
    <row r="111" spans="1:39" ht="14.25" thickBot="1">
      <c r="A111" s="32">
        <v>92</v>
      </c>
      <c r="B111" s="37" t="s">
        <v>105</v>
      </c>
      <c r="C111" s="38">
        <v>1681.4</v>
      </c>
      <c r="D111" s="39">
        <f t="shared" si="24"/>
        <v>15494.1</v>
      </c>
      <c r="E111" s="39">
        <f t="shared" si="25"/>
        <v>15584.1</v>
      </c>
      <c r="F111" s="40">
        <f t="shared" si="26"/>
        <v>-90</v>
      </c>
      <c r="G111" s="39"/>
      <c r="H111" s="46"/>
      <c r="I111" s="43">
        <f t="shared" si="27"/>
        <v>0</v>
      </c>
      <c r="J111" s="47"/>
      <c r="K111" s="48"/>
      <c r="L111" s="43">
        <f t="shared" si="29"/>
        <v>0</v>
      </c>
      <c r="M111" s="47"/>
      <c r="N111" s="46"/>
      <c r="O111" s="43">
        <f t="shared" si="30"/>
        <v>0</v>
      </c>
      <c r="P111" s="47">
        <v>15494.1</v>
      </c>
      <c r="Q111" s="46">
        <v>15494.1</v>
      </c>
      <c r="R111" s="42">
        <f t="shared" si="31"/>
        <v>0</v>
      </c>
      <c r="S111" s="43">
        <f t="shared" si="32"/>
        <v>0</v>
      </c>
      <c r="T111" s="47"/>
      <c r="U111" s="46">
        <v>90</v>
      </c>
      <c r="V111" s="43">
        <f t="shared" si="33"/>
        <v>-90</v>
      </c>
      <c r="W111" s="44">
        <f t="shared" si="34"/>
        <v>17175.5</v>
      </c>
      <c r="X111" s="44">
        <f t="shared" si="35"/>
        <v>13518.699999999999</v>
      </c>
      <c r="Y111" s="43">
        <f t="shared" si="36"/>
        <v>3656.800000000001</v>
      </c>
      <c r="Z111" s="47">
        <v>15417.5</v>
      </c>
      <c r="AA111" s="46">
        <v>12404.8</v>
      </c>
      <c r="AB111" s="43">
        <f t="shared" si="37"/>
        <v>3012.7000000000007</v>
      </c>
      <c r="AC111" s="47">
        <v>1758</v>
      </c>
      <c r="AD111" s="46">
        <v>1113.9</v>
      </c>
      <c r="AE111" s="43">
        <f t="shared" si="38"/>
        <v>644.0999999999999</v>
      </c>
      <c r="AF111" s="44"/>
      <c r="AG111" s="44"/>
      <c r="AH111" s="43">
        <f t="shared" si="39"/>
        <v>0</v>
      </c>
      <c r="AI111" s="47"/>
      <c r="AJ111" s="46"/>
      <c r="AK111" s="40">
        <f t="shared" si="28"/>
        <v>0</v>
      </c>
      <c r="AL111" s="1">
        <f t="shared" si="40"/>
        <v>0</v>
      </c>
      <c r="AM111" s="1">
        <f t="shared" si="41"/>
        <v>-3746.8000000000015</v>
      </c>
    </row>
    <row r="112" spans="1:39" ht="14.25" thickBot="1">
      <c r="A112" s="32">
        <v>93</v>
      </c>
      <c r="B112" s="37" t="s">
        <v>106</v>
      </c>
      <c r="C112" s="38">
        <v>3596.1</v>
      </c>
      <c r="D112" s="39">
        <f t="shared" si="24"/>
        <v>16366.3</v>
      </c>
      <c r="E112" s="39">
        <f t="shared" si="25"/>
        <v>16366.3</v>
      </c>
      <c r="F112" s="40">
        <f t="shared" si="26"/>
        <v>0</v>
      </c>
      <c r="G112" s="39"/>
      <c r="H112" s="46"/>
      <c r="I112" s="43">
        <f t="shared" si="27"/>
        <v>0</v>
      </c>
      <c r="J112" s="47"/>
      <c r="K112" s="48"/>
      <c r="L112" s="43">
        <f t="shared" si="29"/>
        <v>0</v>
      </c>
      <c r="M112" s="47"/>
      <c r="N112" s="46"/>
      <c r="O112" s="43">
        <f t="shared" si="30"/>
        <v>0</v>
      </c>
      <c r="P112" s="47">
        <v>16366.3</v>
      </c>
      <c r="Q112" s="46">
        <v>16366.3</v>
      </c>
      <c r="R112" s="42">
        <f t="shared" si="31"/>
        <v>0</v>
      </c>
      <c r="S112" s="43">
        <f t="shared" si="32"/>
        <v>0</v>
      </c>
      <c r="T112" s="47"/>
      <c r="U112" s="46"/>
      <c r="V112" s="43">
        <f t="shared" si="33"/>
        <v>0</v>
      </c>
      <c r="W112" s="44">
        <f t="shared" si="34"/>
        <v>19962.4</v>
      </c>
      <c r="X112" s="44">
        <f t="shared" si="35"/>
        <v>15070.400000000001</v>
      </c>
      <c r="Y112" s="43">
        <f t="shared" si="36"/>
        <v>4892</v>
      </c>
      <c r="Z112" s="47">
        <v>15664.4</v>
      </c>
      <c r="AA112" s="46">
        <v>12757.1</v>
      </c>
      <c r="AB112" s="43">
        <f t="shared" si="37"/>
        <v>2907.2999999999993</v>
      </c>
      <c r="AC112" s="47">
        <v>4298</v>
      </c>
      <c r="AD112" s="46">
        <v>2313.3</v>
      </c>
      <c r="AE112" s="43">
        <f t="shared" si="38"/>
        <v>1984.6999999999998</v>
      </c>
      <c r="AF112" s="44"/>
      <c r="AG112" s="44"/>
      <c r="AH112" s="43">
        <f t="shared" si="39"/>
        <v>0</v>
      </c>
      <c r="AI112" s="47">
        <v>0</v>
      </c>
      <c r="AJ112" s="46"/>
      <c r="AK112" s="40">
        <f t="shared" si="28"/>
        <v>0</v>
      </c>
      <c r="AL112" s="1">
        <f t="shared" si="40"/>
        <v>0</v>
      </c>
      <c r="AM112" s="1">
        <f t="shared" si="41"/>
        <v>-4891.999999999998</v>
      </c>
    </row>
    <row r="113" spans="1:39" ht="15" thickBot="1">
      <c r="A113" s="32"/>
      <c r="B113" s="33" t="s">
        <v>124</v>
      </c>
      <c r="C113" s="34">
        <f aca="true" t="shared" si="42" ref="C113:Q113">SUM(C21:C112)</f>
        <v>292184.1999999999</v>
      </c>
      <c r="D113" s="36">
        <f t="shared" si="42"/>
        <v>2667647.439087583</v>
      </c>
      <c r="E113" s="36">
        <f t="shared" si="42"/>
        <v>2631224.5999999996</v>
      </c>
      <c r="F113" s="36">
        <f t="shared" si="42"/>
        <v>36422.83908758327</v>
      </c>
      <c r="G113" s="36">
        <f t="shared" si="42"/>
        <v>28</v>
      </c>
      <c r="H113" s="34">
        <f t="shared" si="42"/>
        <v>40</v>
      </c>
      <c r="I113" s="34">
        <f t="shared" si="42"/>
        <v>-12</v>
      </c>
      <c r="J113" s="34">
        <f t="shared" si="42"/>
        <v>4301.1</v>
      </c>
      <c r="K113" s="34">
        <f t="shared" si="42"/>
        <v>4671.4</v>
      </c>
      <c r="L113" s="34">
        <f t="shared" si="42"/>
        <v>-370.29999999999995</v>
      </c>
      <c r="M113" s="34">
        <f t="shared" si="42"/>
        <v>16019.366698375197</v>
      </c>
      <c r="N113" s="34">
        <f t="shared" si="42"/>
        <v>10719</v>
      </c>
      <c r="O113" s="34">
        <f t="shared" si="42"/>
        <v>5300.366698375199</v>
      </c>
      <c r="P113" s="34">
        <f t="shared" si="42"/>
        <v>2644211.272389208</v>
      </c>
      <c r="Q113" s="34">
        <f t="shared" si="42"/>
        <v>2613585.6</v>
      </c>
      <c r="R113" s="34"/>
      <c r="S113" s="34">
        <f aca="true" t="shared" si="43" ref="S113:AK113">SUM(S21:S112)</f>
        <v>30625.67238920806</v>
      </c>
      <c r="T113" s="34">
        <f t="shared" si="43"/>
        <v>3087.7</v>
      </c>
      <c r="U113" s="34">
        <f t="shared" si="43"/>
        <v>2208.6</v>
      </c>
      <c r="V113" s="34">
        <f t="shared" si="43"/>
        <v>879.0999999999999</v>
      </c>
      <c r="W113" s="34">
        <f t="shared" si="43"/>
        <v>2968590.579138219</v>
      </c>
      <c r="X113" s="34">
        <f t="shared" si="43"/>
        <v>2682315.4999999995</v>
      </c>
      <c r="Y113" s="34">
        <f t="shared" si="43"/>
        <v>286275.07913822</v>
      </c>
      <c r="Z113" s="34">
        <f t="shared" si="43"/>
        <v>2477313.479138219</v>
      </c>
      <c r="AA113" s="34">
        <f t="shared" si="43"/>
        <v>2371109.6999999997</v>
      </c>
      <c r="AB113" s="34">
        <f t="shared" si="43"/>
        <v>106203.77913822005</v>
      </c>
      <c r="AC113" s="34">
        <f t="shared" si="43"/>
        <v>390965.10000000015</v>
      </c>
      <c r="AD113" s="34">
        <f t="shared" si="43"/>
        <v>271843.10000000003</v>
      </c>
      <c r="AE113" s="34">
        <f t="shared" si="43"/>
        <v>119122.00000000006</v>
      </c>
      <c r="AF113" s="34">
        <f t="shared" si="43"/>
        <v>0</v>
      </c>
      <c r="AG113" s="34">
        <f t="shared" si="43"/>
        <v>0</v>
      </c>
      <c r="AH113" s="34">
        <f t="shared" si="43"/>
        <v>0</v>
      </c>
      <c r="AI113" s="34">
        <f t="shared" si="43"/>
        <v>100311.99999999999</v>
      </c>
      <c r="AJ113" s="34">
        <f t="shared" si="43"/>
        <v>39362.7</v>
      </c>
      <c r="AK113" s="34">
        <f t="shared" si="43"/>
        <v>60416.80000000001</v>
      </c>
      <c r="AL113" s="1">
        <f t="shared" si="40"/>
        <v>8758.940050635778</v>
      </c>
      <c r="AM113" s="1">
        <f t="shared" si="41"/>
        <v>-241093.3</v>
      </c>
    </row>
    <row r="114" spans="35:36" ht="15.75" hidden="1">
      <c r="AI114" s="35" t="s">
        <v>125</v>
      </c>
      <c r="AJ114" s="35"/>
    </row>
    <row r="115" spans="35:36" ht="15.75" hidden="1">
      <c r="AI115" s="35"/>
      <c r="AJ115" s="35"/>
    </row>
    <row r="116" spans="35:36" ht="15.75" hidden="1">
      <c r="AI116" s="35"/>
      <c r="AJ116" s="35"/>
    </row>
    <row r="117" spans="35:36" ht="15.75" hidden="1">
      <c r="AI117" s="35"/>
      <c r="AJ117" s="35"/>
    </row>
    <row r="118" ht="13.5" hidden="1">
      <c r="AI118" s="1" t="s">
        <v>126</v>
      </c>
    </row>
    <row r="119" ht="13.5" hidden="1"/>
    <row r="120" ht="13.5" hidden="1"/>
  </sheetData>
  <sheetProtection/>
  <mergeCells count="16">
    <mergeCell ref="Z17:AK17"/>
    <mergeCell ref="G18:I18"/>
    <mergeCell ref="J18:L18"/>
    <mergeCell ref="M18:O18"/>
    <mergeCell ref="P18:S18"/>
    <mergeCell ref="T18:V18"/>
    <mergeCell ref="Z18:AB18"/>
    <mergeCell ref="AC18:AE18"/>
    <mergeCell ref="AF18:AH18"/>
    <mergeCell ref="AI18:AK18"/>
    <mergeCell ref="A17:A19"/>
    <mergeCell ref="B17:B19"/>
    <mergeCell ref="C17:C19"/>
    <mergeCell ref="D17:F18"/>
    <mergeCell ref="G17:V17"/>
    <mergeCell ref="W17:Y18"/>
  </mergeCells>
  <printOptions/>
  <pageMargins left="0.51" right="0.47" top="0.23" bottom="0.16" header="0.16" footer="0.26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Пользователь Windows</cp:lastModifiedBy>
  <cp:lastPrinted>2019-04-11T12:48:57Z</cp:lastPrinted>
  <dcterms:created xsi:type="dcterms:W3CDTF">2013-07-12T05:52:10Z</dcterms:created>
  <dcterms:modified xsi:type="dcterms:W3CDTF">2019-07-25T12:15:16Z</dcterms:modified>
  <cp:category/>
  <cp:version/>
  <cp:contentType/>
  <cp:contentStatus/>
</cp:coreProperties>
</file>