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90" windowWidth="15600" windowHeight="11640" tabRatio="804" activeTab="0"/>
  </bookViews>
  <sheets>
    <sheet name="Շեղում" sheetId="1" r:id="rId1"/>
  </sheets>
  <definedNames/>
  <calcPr fullCalcOnLoad="1"/>
</workbook>
</file>

<file path=xl/sharedStrings.xml><?xml version="1.0" encoding="utf-8"?>
<sst xmlns="http://schemas.openxmlformats.org/spreadsheetml/2006/main" count="186" uniqueCount="157">
  <si>
    <t xml:space="preserve">Հայաստանի Հանրապետության </t>
  </si>
  <si>
    <t xml:space="preserve">ֆինանսների նախարարի </t>
  </si>
  <si>
    <t>Պետական կառավարման լիազորված մարմնի անվանումը      _______________________________________________________________________</t>
  </si>
  <si>
    <t xml:space="preserve">Համակարգի բոլոր ՊՈԱԿ-ների գծով ամփոփ (ընդգծել)  </t>
  </si>
  <si>
    <t>Պետական ոչ առևտրային կազմակերպության անվանումը       ________________________________________________________________________</t>
  </si>
  <si>
    <t>ԴՐԱՄԱՇՆՈՐՀՆԵՐԻ ՁԵՎՈՎ ՍՏԱՑՎՈՂ ԵԿԱՄՈՒՏՆԵՐ</t>
  </si>
  <si>
    <t xml:space="preserve">ՀԱՅԱՍՏԱՆԻ ՀԱՆՐԱՊԵՏՈՒԹՅԱՆ ՊԵՏԱԿԱՆ ԲՅՈՒՋԵԻՑ ՍՏԱՑՎՈՂ ՍՈՒԲՍԻԴԻԱՆԵՐ </t>
  </si>
  <si>
    <t>ԳՈՐԾԱՌՆԱԿԱՆ ԱՅԼ ԵԿԱՄՈՒՏՆԵՐ</t>
  </si>
  <si>
    <t xml:space="preserve">ԾԱՌԱՅՈՒԹՅՈՒՆՆԵՐԻ ԵՎ ԱՊՐԱՆՔՆԵՐԻ ՁԵՌՔ ԲԵՐՄԱՆ ԴԻՄԱՑ ՎՃԱՐՈՒՄՆԵՐ </t>
  </si>
  <si>
    <t xml:space="preserve">ԴՐԱՄԱՇՆՈՐՀՆԵՐ ԵՎ ԱՅԼ ՏՐԱՆՍՖԵՐՏՆԵՐ </t>
  </si>
  <si>
    <t>ԱՅԼ ԾԱԽՍԵՐ</t>
  </si>
  <si>
    <t>Դրամական միջոցների տարեսկզբի (հաշվետու ժամանակաշրջանի սկզբի) մնացորդը</t>
  </si>
  <si>
    <t>ԸՆԴԱՄԵՆԸ ԳՈՐԾԱՌՆԱԿԱՆ ԵԿԱՄՈՒՏՆԵՐ</t>
  </si>
  <si>
    <t xml:space="preserve">Ծրագրային ցուցանիշը </t>
  </si>
  <si>
    <t xml:space="preserve">Փաստացի (դրամարկղային) ցուցանիշը </t>
  </si>
  <si>
    <t>Ծրագրային և փաստացի ցուցանիշների միջև շեղումը</t>
  </si>
  <si>
    <t xml:space="preserve">  Աբովյանի  թիվ 2  հիմ./դ</t>
  </si>
  <si>
    <t xml:space="preserve">  Աբովյանի  թիվ 5  հիմ./դ</t>
  </si>
  <si>
    <t xml:space="preserve">  Աբովյանի  թիվ 7  հիմ./դ</t>
  </si>
  <si>
    <t xml:space="preserve">  Աբովյանի  թիվ 8  հիմ./դ</t>
  </si>
  <si>
    <t xml:space="preserve">  Աբովյանի  թիվ 10  հիմ./դ</t>
  </si>
  <si>
    <t xml:space="preserve"> Բյուրեղավանի   հիմ./դ </t>
  </si>
  <si>
    <t xml:space="preserve"> Արզնի  մ/դ </t>
  </si>
  <si>
    <t xml:space="preserve"> Արամուսի  մ/դ </t>
  </si>
  <si>
    <t xml:space="preserve"> Ակունքի  մ/դ  </t>
  </si>
  <si>
    <t xml:space="preserve"> Առինջի  մ/դ  </t>
  </si>
  <si>
    <t xml:space="preserve"> Բալահովիտի  մ/դ</t>
  </si>
  <si>
    <t xml:space="preserve"> Գառնիի   թիվ 1  հիմ./դ </t>
  </si>
  <si>
    <t xml:space="preserve"> Գառնի բանավ.  հիմ. դպ.</t>
  </si>
  <si>
    <t xml:space="preserve"> Գեղադիրի  մ/դ  </t>
  </si>
  <si>
    <t xml:space="preserve"> Գեղաշենի  մ/դ   լեռ.   </t>
  </si>
  <si>
    <t xml:space="preserve"> Գեղարդի մ/դ  լեռ. </t>
  </si>
  <si>
    <t xml:space="preserve"> Գողթի  մ/դ </t>
  </si>
  <si>
    <t xml:space="preserve"> Զովքի  մ/դ   լեռ.  </t>
  </si>
  <si>
    <t xml:space="preserve"> Կամարիսի  մ/դ </t>
  </si>
  <si>
    <t xml:space="preserve"> Կապուտանի  մ/դ   լեռ. </t>
  </si>
  <si>
    <t xml:space="preserve"> Մայակովսկու  մ/դ</t>
  </si>
  <si>
    <t xml:space="preserve"> Կոտայքի  մ/դ  </t>
  </si>
  <si>
    <t xml:space="preserve"> Հատիսի  մ/դ  բ/լ</t>
  </si>
  <si>
    <t xml:space="preserve"> Զառի  մ/դ   լեռ.   </t>
  </si>
  <si>
    <t xml:space="preserve"> Ձորաղբյուրի  մ/դ </t>
  </si>
  <si>
    <t xml:space="preserve"> Նոր  Գյուղի   մ/դ</t>
  </si>
  <si>
    <t xml:space="preserve"> Նուռնուսի  մ/դ</t>
  </si>
  <si>
    <t xml:space="preserve"> Ողջաբերդի  մ/դ   լեռ.   </t>
  </si>
  <si>
    <t xml:space="preserve"> Պտղնիի  մ/դ  </t>
  </si>
  <si>
    <t xml:space="preserve"> Վերին Պտղնիի մ/դ  </t>
  </si>
  <si>
    <t xml:space="preserve"> Ջրվեժի  մ/դ</t>
  </si>
  <si>
    <t xml:space="preserve"> Ջրաբերի մ/դ  լեռ.</t>
  </si>
  <si>
    <t xml:space="preserve"> Սևաբերդի   մ/դ  բ/լ  </t>
  </si>
  <si>
    <t xml:space="preserve"> Կաթնաղբյուրի   հիմ. դպ  </t>
  </si>
  <si>
    <t>Գետարգել/ Ռադիոկայանի / հիմն.դպ.</t>
  </si>
  <si>
    <t xml:space="preserve"> Հացավան  մ/դ</t>
  </si>
  <si>
    <t xml:space="preserve"> Եղվարդի  թիվ  2 հիմ/դ</t>
  </si>
  <si>
    <t xml:space="preserve"> Եղվարդի  թիվ  3 հիմ/դ</t>
  </si>
  <si>
    <t xml:space="preserve"> Արգելի   մ/դ</t>
  </si>
  <si>
    <t xml:space="preserve"> Նոր-Հաճընի   թիվ  1  հիմ./դ</t>
  </si>
  <si>
    <t xml:space="preserve"> Նոր-Հաճընի   թիվ  3  հիմ./դ</t>
  </si>
  <si>
    <t xml:space="preserve"> Նոր-Հաճընի   թիվ  4  հիմ./դ</t>
  </si>
  <si>
    <t xml:space="preserve"> Արագյուղի   մ/դ</t>
  </si>
  <si>
    <t xml:space="preserve"> Բուժականի  մ/դ  լեռ.</t>
  </si>
  <si>
    <t xml:space="preserve"> Գետամեջի   մ/դ</t>
  </si>
  <si>
    <t xml:space="preserve"> Զորավանի   մ/դ</t>
  </si>
  <si>
    <t xml:space="preserve"> Մրգաշենի   մ/դ</t>
  </si>
  <si>
    <t xml:space="preserve"> Նոր-Գեղիի  թիվ 1 մ/դ</t>
  </si>
  <si>
    <t xml:space="preserve"> Նոր-Գեղիի  թիվ 2 մ/դ</t>
  </si>
  <si>
    <t xml:space="preserve"> Նոր  Երզնկայի  մ/դ</t>
  </si>
  <si>
    <t xml:space="preserve"> Նոր-Արտամետի  մ/դ</t>
  </si>
  <si>
    <t xml:space="preserve"> Պռոշյանի  մ/դ</t>
  </si>
  <si>
    <t xml:space="preserve"> Քանաքեռավանի  մ/դ</t>
  </si>
  <si>
    <t xml:space="preserve"> Քասախի   թիվ  1  մ/դ</t>
  </si>
  <si>
    <t xml:space="preserve"> Քասախի   թիվ  2  մ/դ</t>
  </si>
  <si>
    <t xml:space="preserve"> Քարաշամբի  մ/դ</t>
  </si>
  <si>
    <t xml:space="preserve"> Թեղենիքի մ/դ</t>
  </si>
  <si>
    <t xml:space="preserve"> Զովունու   մ/դ</t>
  </si>
  <si>
    <t xml:space="preserve"> Սարալանջի  հիմ.  դպ. լեռ.</t>
  </si>
  <si>
    <t xml:space="preserve"> Ծաղկաձորի  մ/դ  լեռ.</t>
  </si>
  <si>
    <t xml:space="preserve"> Աղավնաձորի  մ/դ  լեռ.</t>
  </si>
  <si>
    <t xml:space="preserve"> Ալափարսի մ/դ</t>
  </si>
  <si>
    <t xml:space="preserve"> Արզականի մ/դ</t>
  </si>
  <si>
    <t xml:space="preserve"> Արտավազի մ/դ  լեռ.</t>
  </si>
  <si>
    <t xml:space="preserve"> Բջնիի   մ/դ</t>
  </si>
  <si>
    <t xml:space="preserve"> Լեռնանիստի  մ/դ  բ/լ</t>
  </si>
  <si>
    <t xml:space="preserve"> Կարենիսի մ/դ</t>
  </si>
  <si>
    <t xml:space="preserve"> Մարմարիկի  մ/դ  լեռ.</t>
  </si>
  <si>
    <t xml:space="preserve"> Մեղրաձորի  մ/դ  լեռ.</t>
  </si>
  <si>
    <t xml:space="preserve"> Ջրառատի մ/դ  լեռ.</t>
  </si>
  <si>
    <t xml:space="preserve"> Սոլակի  մ/դ  լեռ.</t>
  </si>
  <si>
    <t xml:space="preserve"> Փյունիկի մ/դ  լեռ.</t>
  </si>
  <si>
    <t xml:space="preserve"> Քաղսիի  մ/դ  լեռ.</t>
  </si>
  <si>
    <t xml:space="preserve"> Ֆանտանի  մ/դ  լեռ.</t>
  </si>
  <si>
    <t>Հրազդանի  թիվ  2 հիմ./դ  լեռ.</t>
  </si>
  <si>
    <t>Հրազդանի  թիվ  4 հիմ./դ լեռ.</t>
  </si>
  <si>
    <t>Հրազդանի  թիվ  5 հիմ./դ  լեռ.</t>
  </si>
  <si>
    <t>Հրազդանի  թիվ  6 հիմ./դ  լեռ.</t>
  </si>
  <si>
    <t>Հրազդանի  թիվ 7 մ/դ  լեռ.</t>
  </si>
  <si>
    <t>Հրազդանի  թիվ  8  հիմ./դ լեռ.</t>
  </si>
  <si>
    <t>Հրազդանի  թիվ  9  հիմ./դ լեռ.</t>
  </si>
  <si>
    <t>Հրազդանի  թիվ  11  հիմ./դ  լեռ.</t>
  </si>
  <si>
    <t>Հրազդանի  թիվ  12  հիմ./դ  լեռ.</t>
  </si>
  <si>
    <t>Հրազդանի  թիվ  14  հիմ./դ  լեռ.</t>
  </si>
  <si>
    <t xml:space="preserve"> Չարենցավանի  թիվ 2 հիմ./դ</t>
  </si>
  <si>
    <t xml:space="preserve"> Չարենցավանի  թիվ 3 հիմ./դ</t>
  </si>
  <si>
    <t xml:space="preserve"> Չարենցավանի  թիվ 4 հիմ./դ</t>
  </si>
  <si>
    <t xml:space="preserve"> Չարենցավանի  թիվ 5 հիմ./դ</t>
  </si>
  <si>
    <t xml:space="preserve"> Չարենցավանի  թիվ 6 հիմ./դ</t>
  </si>
  <si>
    <t>Բյուրեղավանի մարզադպրոց</t>
  </si>
  <si>
    <t>Եղվարդի մարզադպրոց</t>
  </si>
  <si>
    <t>Աբովյանի հատուկ</t>
  </si>
  <si>
    <t>Կոտայքի մշակույթի կենտրոն</t>
  </si>
  <si>
    <t>Հավելված N 3</t>
  </si>
  <si>
    <t>Ձև N 3</t>
  </si>
  <si>
    <t>2013 թվականի փետրվարի 4-ի  N 104-Ն հրամանի</t>
  </si>
  <si>
    <t xml:space="preserve">                 ՀԱՇՎԵՏՎՈՒԹՅՈՒՆ</t>
  </si>
  <si>
    <t xml:space="preserve">                            ՊԵՏԱԿԱՆ ՈՉ ԱՌԵՎՏՐԱՅԻՆ ԿԱԶՄԱԿԵՐՊՈՒԹՅՈՒՆՆԵՐԻ ՖԻՆԱՆՍԱՏՆՏԵՍԱԿԱՆ ԳՈՐԾՈՒՆԵՈՒԹՅԱՆ</t>
  </si>
  <si>
    <t xml:space="preserve">                                     ՎԵՐԱԲԵՐՅԱԼ ԾՐԱԳՐԱՅԻՆ ԵՎ ՓԱՍՏԱՑԻ ՑՈՒՑԱՆԻՇՆԵՐԻ ՇԵՂՈՒՄՆԵՐԻ ՄԱՍԻՆ</t>
  </si>
  <si>
    <t>ՀՀ Կոտայքի մարզպետարան</t>
  </si>
  <si>
    <t>հազ. դրամ</t>
  </si>
  <si>
    <t>No</t>
  </si>
  <si>
    <t>ՊՈԱԿ­ի անվանումը</t>
  </si>
  <si>
    <t>ա յ դ   թ վ ու մ`</t>
  </si>
  <si>
    <t>ԸՆԴԱՄԵՆԸ ԳՈՐԾԱՌՆԱԿԱՆ ԾԱԽՍԵՐ</t>
  </si>
  <si>
    <t>ԱՊՐԱՆՔՆԵՐԻ ՄԱՏԱԿԱՐԱՐՄԱՆ ԵՎ ԾԱՌԱՅՈՒԹՅՈՒՆՆԵՐԻ ՄԱՏՈՒՑՄԱՆ ԴԻՄԱՑ  ՀՀ ՊԵՏԱԿԱՆ ԲՅՈՒՋԵԻՑ ՍՏԱՑՎՈՂ ԵԿԱՄՈՒՏՆԵՐ</t>
  </si>
  <si>
    <t xml:space="preserve"> ԱՊՐԱՆՔՆԵՐԻ ՄԱՏԱԿԱՐԱՐՄԱՆ ԵՎ ԾԱՌԱՅՈՒԹՅՈՒՆՆԵՐԻ ՄԱՏՈՒՑՈՒՄԱՆ ԴԻՄԱՑ ԱՅԼ ԱՂԲՅՈՒՐՆԵՐԻՑ ՍՏԱՑՎՈՂ ԵԿԱՄՈՒՏՆԵՐ </t>
  </si>
  <si>
    <t>ԱՇԽԱՏԱՆՔԻ ՎԱՐՁԱՏՐՈՒԹՅՈՒՆ ԵՎ ԴՐԱՆ ՀԱՎԱՍԱՐԵՑՎԱԾ ՎՃԱՐՈՒՄՆԵՐ /այդ թվում` ԵԿԱՄՏԱՅԻՆ ՀԱՐԿ/</t>
  </si>
  <si>
    <t xml:space="preserve">Ծրագրային ցուցանիշը  </t>
  </si>
  <si>
    <t>Ը Ն Դ Ա Մ Ե Ն Ը</t>
  </si>
  <si>
    <t xml:space="preserve">___ _____________ 20.. թ. </t>
  </si>
  <si>
    <t>Կ.Տ.</t>
  </si>
  <si>
    <t xml:space="preserve">Սոլակի ԱԱՊԿ </t>
  </si>
  <si>
    <t>Քաղսիի ԱԱՊԿ</t>
  </si>
  <si>
    <t>Արզականի ԲԱ</t>
  </si>
  <si>
    <t>Բջնիի ԲԱ</t>
  </si>
  <si>
    <t>Ալափարսի ԱԱՊԿ</t>
  </si>
  <si>
    <t>Գառնիի ԱԿ</t>
  </si>
  <si>
    <t>Ջրվեժի ԲԱ</t>
  </si>
  <si>
    <t>Բալահովիտի ԲԱ</t>
  </si>
  <si>
    <t>Արզնիի ԱԱՊԿ</t>
  </si>
  <si>
    <t>Կոտայքի ԱԱՊԿ</t>
  </si>
  <si>
    <t>Ակունքի ԱԱՊԿ</t>
  </si>
  <si>
    <t>Ձորաղբյուրի ԱԱՊԿ</t>
  </si>
  <si>
    <t>Գեղաշենի ԱԱՊԿ</t>
  </si>
  <si>
    <t>Արամուսի ԱԱՊԿ</t>
  </si>
  <si>
    <t>Մայակովսկու ԱԱՊԿ</t>
  </si>
  <si>
    <t>Վերին Պտղնիի ԱԱՊԿ</t>
  </si>
  <si>
    <t>Զառի ԱԱՊԿ</t>
  </si>
  <si>
    <t>Կապուտանի ԱԱՊԿ</t>
  </si>
  <si>
    <t>Զովունիի ԱԱՊԿ</t>
  </si>
  <si>
    <t>Քանաքեռավանի ԱԱՊԿ</t>
  </si>
  <si>
    <t>Պռոշյանի ԱԱՊԿ</t>
  </si>
  <si>
    <t>Մրգաշենի ԱԱՊԿ</t>
  </si>
  <si>
    <t>Նոր Գեղիի ԱԱՊԿ</t>
  </si>
  <si>
    <t>Քասախի ԱԱՊԿ</t>
  </si>
  <si>
    <t>Արագյուղի ԱԱՊԿ</t>
  </si>
  <si>
    <t>Նոր Երզնկայի ԱԱՊԿ</t>
  </si>
  <si>
    <t>Արգելի ԱԿ</t>
  </si>
  <si>
    <t xml:space="preserve">                                                                                          (ՕՐԻՆԱԿԵԼԻ ՁԵՎ)</t>
  </si>
  <si>
    <t xml:space="preserve">   (01. 01. 20 18   թ. --  01. 10. 20 18   թ. ժամանակահատվածի համար)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</si>
</sst>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֏&quot;;\-#,##0\ &quot;֏&quot;"/>
    <numFmt numFmtId="165" formatCode="#,##0\ &quot;֏&quot;;[Red]\-#,##0\ &quot;֏&quot;"/>
    <numFmt numFmtId="166" formatCode="#,##0.00\ &quot;֏&quot;;\-#,##0.00\ &quot;֏&quot;"/>
    <numFmt numFmtId="167" formatCode="#,##0.00\ &quot;֏&quot;;[Red]\-#,##0.00\ &quot;֏&quot;"/>
    <numFmt numFmtId="168" formatCode="_-* #,##0\ &quot;֏&quot;_-;\-* #,##0\ &quot;֏&quot;_-;_-* &quot;-&quot;\ &quot;֏&quot;_-;_-@_-"/>
    <numFmt numFmtId="169" formatCode="_-* #,##0\ _֏_-;\-* #,##0\ _֏_-;_-* &quot;-&quot;\ _֏_-;_-@_-"/>
    <numFmt numFmtId="170" formatCode="_-* #,##0.00\ &quot;֏&quot;_-;\-* #,##0.00\ &quot;֏&quot;_-;_-* &quot;-&quot;??\ &quot;֏&quot;_-;_-@_-"/>
    <numFmt numFmtId="171" formatCode="_-* #,##0.00\ _֏_-;\-* #,##0.00\ _֏_-;_-* &quot;-&quot;??\ _֏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  <numFmt numFmtId="199" formatCode="_(* #,##0.00000000_);_(* \(#,##0.00000000\);_(* &quot;-&quot;??_);_(@_)"/>
    <numFmt numFmtId="200" formatCode="_(* #,##0.0_);_(* \(#,##0.0\);_(* &quot;-&quot;??_);_(@_)"/>
    <numFmt numFmtId="201" formatCode="0.00;[Red]0.00"/>
    <numFmt numFmtId="202" formatCode="0.0;[Red]0.0"/>
    <numFmt numFmtId="203" formatCode="0.00000"/>
    <numFmt numFmtId="204" formatCode="0.0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GHEA Grapalat"/>
      <family val="3"/>
    </font>
    <font>
      <sz val="11"/>
      <name val="GHEA Grapalat"/>
      <family val="3"/>
    </font>
    <font>
      <sz val="12"/>
      <name val="Arial Armenian"/>
      <family val="2"/>
    </font>
    <font>
      <i/>
      <sz val="11"/>
      <name val="GHEA Grapalat"/>
      <family val="3"/>
    </font>
    <font>
      <b/>
      <i/>
      <sz val="11"/>
      <name val="GHEA Grapalat"/>
      <family val="3"/>
    </font>
    <font>
      <sz val="11"/>
      <color indexed="10"/>
      <name val="GHEA Grapalat"/>
      <family val="3"/>
    </font>
    <font>
      <i/>
      <sz val="11"/>
      <color indexed="10"/>
      <name val="GHEA Grapalat"/>
      <family val="3"/>
    </font>
    <font>
      <sz val="10"/>
      <color indexed="10"/>
      <name val="GHEA Grapalat"/>
      <family val="3"/>
    </font>
    <font>
      <sz val="11"/>
      <color rgb="FFFF0000"/>
      <name val="GHEA Grapalat"/>
      <family val="3"/>
    </font>
    <font>
      <i/>
      <sz val="11"/>
      <color rgb="FFFF0000"/>
      <name val="GHEA Grapalat"/>
      <family val="3"/>
    </font>
    <font>
      <sz val="10"/>
      <color rgb="FFFF0000"/>
      <name val="GHEA Grapalat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7" borderId="1" applyNumberFormat="0" applyAlignment="0" applyProtection="0"/>
    <xf numFmtId="0" fontId="16" fillId="20" borderId="8" applyNumberFormat="0" applyAlignment="0" applyProtection="0"/>
    <xf numFmtId="0" fontId="4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5" fillId="21" borderId="2" applyNumberFormat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6" applyNumberFormat="0" applyFill="0" applyAlignment="0" applyProtection="0"/>
    <xf numFmtId="0" fontId="19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1" fillId="0" borderId="0" xfId="99" applyFont="1">
      <alignment/>
      <protection/>
    </xf>
    <xf numFmtId="0" fontId="21" fillId="0" borderId="0" xfId="99" applyFont="1" applyAlignment="1">
      <alignment horizontal="right"/>
      <protection/>
    </xf>
    <xf numFmtId="0" fontId="20" fillId="0" borderId="0" xfId="99" applyFont="1" applyAlignment="1">
      <alignment/>
      <protection/>
    </xf>
    <xf numFmtId="0" fontId="21" fillId="0" borderId="0" xfId="99" applyFont="1" applyAlignment="1">
      <alignment/>
      <protection/>
    </xf>
    <xf numFmtId="0" fontId="21" fillId="0" borderId="0" xfId="99" applyFont="1" applyAlignment="1">
      <alignment wrapText="1"/>
      <protection/>
    </xf>
    <xf numFmtId="0" fontId="21" fillId="0" borderId="0" xfId="99" applyFont="1" applyBorder="1" applyAlignment="1">
      <alignment horizontal="left"/>
      <protection/>
    </xf>
    <xf numFmtId="0" fontId="23" fillId="0" borderId="0" xfId="99" applyFont="1" applyAlignment="1">
      <alignment/>
      <protection/>
    </xf>
    <xf numFmtId="0" fontId="21" fillId="24" borderId="0" xfId="99" applyFont="1" applyFill="1" applyAlignment="1">
      <alignment horizontal="left" vertical="center"/>
      <protection/>
    </xf>
    <xf numFmtId="0" fontId="21" fillId="24" borderId="0" xfId="99" applyFont="1" applyFill="1" applyBorder="1" applyAlignment="1">
      <alignment horizontal="left" vertical="center"/>
      <protection/>
    </xf>
    <xf numFmtId="0" fontId="23" fillId="0" borderId="0" xfId="99" applyFont="1">
      <alignment/>
      <protection/>
    </xf>
    <xf numFmtId="0" fontId="21" fillId="24" borderId="10" xfId="99" applyFont="1" applyFill="1" applyBorder="1" applyAlignment="1">
      <alignment horizontal="center" vertical="center" wrapText="1"/>
      <protection/>
    </xf>
    <xf numFmtId="0" fontId="21" fillId="24" borderId="11" xfId="99" applyFont="1" applyFill="1" applyBorder="1" applyAlignment="1">
      <alignment horizontal="center" vertical="center" wrapText="1"/>
      <protection/>
    </xf>
    <xf numFmtId="0" fontId="21" fillId="24" borderId="12" xfId="99" applyFont="1" applyFill="1" applyBorder="1" applyAlignment="1">
      <alignment horizontal="center" vertical="center" wrapText="1"/>
      <protection/>
    </xf>
    <xf numFmtId="0" fontId="21" fillId="24" borderId="13" xfId="99" applyFont="1" applyFill="1" applyBorder="1" applyAlignment="1">
      <alignment horizontal="center" vertical="center" wrapText="1"/>
      <protection/>
    </xf>
    <xf numFmtId="0" fontId="21" fillId="24" borderId="14" xfId="99" applyFont="1" applyFill="1" applyBorder="1" applyAlignment="1">
      <alignment horizontal="center" vertical="center" wrapText="1"/>
      <protection/>
    </xf>
    <xf numFmtId="0" fontId="21" fillId="24" borderId="15" xfId="99" applyFont="1" applyFill="1" applyBorder="1" applyAlignment="1">
      <alignment horizontal="center" vertical="center" wrapText="1"/>
      <protection/>
    </xf>
    <xf numFmtId="0" fontId="21" fillId="24" borderId="16" xfId="99" applyFont="1" applyFill="1" applyBorder="1" applyAlignment="1">
      <alignment horizontal="center" vertical="center" wrapText="1"/>
      <protection/>
    </xf>
    <xf numFmtId="0" fontId="24" fillId="24" borderId="17" xfId="99" applyFont="1" applyFill="1" applyBorder="1" applyAlignment="1">
      <alignment horizontal="center" vertical="center"/>
      <protection/>
    </xf>
    <xf numFmtId="0" fontId="24" fillId="24" borderId="18" xfId="99" applyFont="1" applyFill="1" applyBorder="1" applyAlignment="1">
      <alignment horizontal="center" vertical="center" wrapText="1"/>
      <protection/>
    </xf>
    <xf numFmtId="0" fontId="24" fillId="24" borderId="19" xfId="99" applyFont="1" applyFill="1" applyBorder="1" applyAlignment="1">
      <alignment horizontal="center" vertical="center" wrapText="1"/>
      <protection/>
    </xf>
    <xf numFmtId="0" fontId="24" fillId="24" borderId="13" xfId="99" applyFont="1" applyFill="1" applyBorder="1" applyAlignment="1">
      <alignment horizontal="center" vertical="center"/>
      <protection/>
    </xf>
    <xf numFmtId="0" fontId="24" fillId="24" borderId="14" xfId="99" applyFont="1" applyFill="1" applyBorder="1" applyAlignment="1">
      <alignment horizontal="center" vertical="center" wrapText="1"/>
      <protection/>
    </xf>
    <xf numFmtId="0" fontId="24" fillId="24" borderId="20" xfId="99" applyFont="1" applyFill="1" applyBorder="1" applyAlignment="1">
      <alignment horizontal="center" vertical="center"/>
      <protection/>
    </xf>
    <xf numFmtId="0" fontId="24" fillId="24" borderId="13" xfId="99" applyFont="1" applyFill="1" applyBorder="1" applyAlignment="1">
      <alignment horizontal="center" vertical="center" wrapText="1"/>
      <protection/>
    </xf>
    <xf numFmtId="0" fontId="24" fillId="24" borderId="14" xfId="99" applyFont="1" applyFill="1" applyBorder="1" applyAlignment="1">
      <alignment horizontal="center" vertical="center"/>
      <protection/>
    </xf>
    <xf numFmtId="0" fontId="24" fillId="24" borderId="20" xfId="99" applyFont="1" applyFill="1" applyBorder="1" applyAlignment="1">
      <alignment horizontal="center" vertical="center" wrapText="1"/>
      <protection/>
    </xf>
    <xf numFmtId="0" fontId="21" fillId="24" borderId="21" xfId="99" applyFont="1" applyFill="1" applyBorder="1">
      <alignment/>
      <protection/>
    </xf>
    <xf numFmtId="0" fontId="21" fillId="0" borderId="22" xfId="98" applyFont="1" applyBorder="1" applyAlignment="1">
      <alignment wrapText="1"/>
      <protection/>
    </xf>
    <xf numFmtId="0" fontId="21" fillId="0" borderId="23" xfId="99" applyFont="1" applyBorder="1">
      <alignment/>
      <protection/>
    </xf>
    <xf numFmtId="188" fontId="23" fillId="0" borderId="24" xfId="99" applyNumberFormat="1" applyFont="1" applyBorder="1" applyAlignment="1">
      <alignment horizontal="center"/>
      <protection/>
    </xf>
    <xf numFmtId="0" fontId="21" fillId="0" borderId="25" xfId="99" applyFont="1" applyBorder="1">
      <alignment/>
      <protection/>
    </xf>
    <xf numFmtId="188" fontId="23" fillId="0" borderId="26" xfId="99" applyNumberFormat="1" applyFont="1" applyBorder="1" applyAlignment="1">
      <alignment horizontal="center"/>
      <protection/>
    </xf>
    <xf numFmtId="0" fontId="21" fillId="0" borderId="27" xfId="99" applyFont="1" applyBorder="1">
      <alignment/>
      <protection/>
    </xf>
    <xf numFmtId="0" fontId="21" fillId="0" borderId="28" xfId="99" applyFont="1" applyBorder="1">
      <alignment/>
      <protection/>
    </xf>
    <xf numFmtId="0" fontId="24" fillId="20" borderId="14" xfId="99" applyFont="1" applyFill="1" applyBorder="1" applyAlignment="1">
      <alignment vertical="center" wrapText="1"/>
      <protection/>
    </xf>
    <xf numFmtId="0" fontId="21" fillId="25" borderId="29" xfId="99" applyFont="1" applyFill="1" applyBorder="1" applyAlignment="1">
      <alignment vertical="center" wrapText="1"/>
      <protection/>
    </xf>
    <xf numFmtId="0" fontId="21" fillId="0" borderId="0" xfId="99" applyFont="1" applyAlignment="1">
      <alignment vertical="top"/>
      <protection/>
    </xf>
    <xf numFmtId="188" fontId="21" fillId="0" borderId="27" xfId="99" applyNumberFormat="1" applyFont="1" applyBorder="1">
      <alignment/>
      <protection/>
    </xf>
    <xf numFmtId="0" fontId="28" fillId="24" borderId="21" xfId="99" applyFont="1" applyFill="1" applyBorder="1">
      <alignment/>
      <protection/>
    </xf>
    <xf numFmtId="0" fontId="28" fillId="0" borderId="22" xfId="98" applyFont="1" applyBorder="1" applyAlignment="1">
      <alignment wrapText="1"/>
      <protection/>
    </xf>
    <xf numFmtId="0" fontId="28" fillId="0" borderId="23" xfId="99" applyFont="1" applyBorder="1">
      <alignment/>
      <protection/>
    </xf>
    <xf numFmtId="188" fontId="29" fillId="0" borderId="24" xfId="99" applyNumberFormat="1" applyFont="1" applyBorder="1" applyAlignment="1">
      <alignment horizontal="center"/>
      <protection/>
    </xf>
    <xf numFmtId="0" fontId="28" fillId="0" borderId="25" xfId="99" applyFont="1" applyBorder="1">
      <alignment/>
      <protection/>
    </xf>
    <xf numFmtId="188" fontId="29" fillId="0" borderId="26" xfId="99" applyNumberFormat="1" applyFont="1" applyBorder="1" applyAlignment="1">
      <alignment horizontal="center"/>
      <protection/>
    </xf>
    <xf numFmtId="0" fontId="28" fillId="0" borderId="27" xfId="99" applyFont="1" applyBorder="1">
      <alignment/>
      <protection/>
    </xf>
    <xf numFmtId="0" fontId="28" fillId="0" borderId="28" xfId="99" applyFont="1" applyBorder="1">
      <alignment/>
      <protection/>
    </xf>
    <xf numFmtId="188" fontId="28" fillId="0" borderId="27" xfId="99" applyNumberFormat="1" applyFont="1" applyBorder="1">
      <alignment/>
      <protection/>
    </xf>
    <xf numFmtId="0" fontId="28" fillId="0" borderId="0" xfId="99" applyFont="1">
      <alignment/>
      <protection/>
    </xf>
    <xf numFmtId="188" fontId="28" fillId="0" borderId="28" xfId="99" applyNumberFormat="1" applyFont="1" applyBorder="1">
      <alignment/>
      <protection/>
    </xf>
    <xf numFmtId="188" fontId="28" fillId="0" borderId="22" xfId="98" applyNumberFormat="1" applyFont="1" applyBorder="1" applyAlignment="1">
      <alignment wrapText="1"/>
      <protection/>
    </xf>
    <xf numFmtId="0" fontId="30" fillId="0" borderId="30" xfId="0" applyFont="1" applyBorder="1" applyAlignment="1">
      <alignment horizontal="right"/>
    </xf>
    <xf numFmtId="188" fontId="28" fillId="0" borderId="23" xfId="99" applyNumberFormat="1" applyFont="1" applyBorder="1">
      <alignment/>
      <protection/>
    </xf>
    <xf numFmtId="0" fontId="28" fillId="0" borderId="31" xfId="99" applyFont="1" applyBorder="1">
      <alignment/>
      <protection/>
    </xf>
    <xf numFmtId="0" fontId="28" fillId="0" borderId="26" xfId="99" applyFont="1" applyBorder="1">
      <alignment/>
      <protection/>
    </xf>
    <xf numFmtId="188" fontId="30" fillId="0" borderId="30" xfId="0" applyNumberFormat="1" applyFont="1" applyBorder="1" applyAlignment="1">
      <alignment horizontal="right"/>
    </xf>
    <xf numFmtId="188" fontId="28" fillId="0" borderId="25" xfId="99" applyNumberFormat="1" applyFont="1" applyBorder="1">
      <alignment/>
      <protection/>
    </xf>
    <xf numFmtId="0" fontId="21" fillId="24" borderId="32" xfId="99" applyFont="1" applyFill="1" applyBorder="1" applyAlignment="1">
      <alignment horizontal="center" vertical="center"/>
      <protection/>
    </xf>
    <xf numFmtId="0" fontId="21" fillId="24" borderId="33" xfId="99" applyFont="1" applyFill="1" applyBorder="1" applyAlignment="1">
      <alignment horizontal="center" vertical="center"/>
      <protection/>
    </xf>
    <xf numFmtId="0" fontId="21" fillId="24" borderId="34" xfId="99" applyFont="1" applyFill="1" applyBorder="1" applyAlignment="1">
      <alignment horizontal="center" vertical="center"/>
      <protection/>
    </xf>
    <xf numFmtId="0" fontId="21" fillId="24" borderId="32" xfId="99" applyFont="1" applyFill="1" applyBorder="1" applyAlignment="1">
      <alignment horizontal="center" vertical="center" wrapText="1"/>
      <protection/>
    </xf>
    <xf numFmtId="0" fontId="21" fillId="24" borderId="33" xfId="99" applyFont="1" applyFill="1" applyBorder="1" applyAlignment="1">
      <alignment horizontal="center" vertical="center" wrapText="1"/>
      <protection/>
    </xf>
    <xf numFmtId="0" fontId="21" fillId="24" borderId="34" xfId="99" applyFont="1" applyFill="1" applyBorder="1" applyAlignment="1">
      <alignment horizontal="center" vertical="center" wrapText="1"/>
      <protection/>
    </xf>
    <xf numFmtId="0" fontId="20" fillId="0" borderId="35" xfId="99" applyFont="1" applyBorder="1" applyAlignment="1">
      <alignment horizontal="center" vertical="center" wrapText="1"/>
      <protection/>
    </xf>
    <xf numFmtId="0" fontId="20" fillId="0" borderId="36" xfId="99" applyFont="1" applyBorder="1" applyAlignment="1">
      <alignment horizontal="center" vertical="center" wrapText="1"/>
      <protection/>
    </xf>
    <xf numFmtId="0" fontId="20" fillId="0" borderId="37" xfId="99" applyFont="1" applyBorder="1" applyAlignment="1">
      <alignment horizontal="center" vertical="center" wrapText="1"/>
      <protection/>
    </xf>
    <xf numFmtId="0" fontId="20" fillId="0" borderId="38" xfId="99" applyFont="1" applyBorder="1" applyAlignment="1">
      <alignment horizontal="center" vertical="center" wrapText="1"/>
      <protection/>
    </xf>
    <xf numFmtId="0" fontId="20" fillId="0" borderId="39" xfId="99" applyFont="1" applyBorder="1" applyAlignment="1">
      <alignment horizontal="center" vertical="center" wrapText="1"/>
      <protection/>
    </xf>
    <xf numFmtId="0" fontId="20" fillId="0" borderId="40" xfId="99" applyFont="1" applyBorder="1" applyAlignment="1">
      <alignment horizontal="center" vertical="center" wrapText="1"/>
      <protection/>
    </xf>
    <xf numFmtId="0" fontId="20" fillId="0" borderId="41" xfId="99" applyFont="1" applyBorder="1" applyAlignment="1">
      <alignment horizontal="center" vertical="center" wrapText="1"/>
      <protection/>
    </xf>
    <xf numFmtId="0" fontId="21" fillId="0" borderId="13" xfId="99" applyFont="1" applyBorder="1" applyAlignment="1">
      <alignment horizontal="center" vertical="center"/>
      <protection/>
    </xf>
    <xf numFmtId="0" fontId="21" fillId="0" borderId="14" xfId="99" applyFont="1" applyBorder="1" applyAlignment="1">
      <alignment horizontal="center" vertical="center"/>
      <protection/>
    </xf>
    <xf numFmtId="0" fontId="20" fillId="0" borderId="42" xfId="99" applyFont="1" applyBorder="1" applyAlignment="1">
      <alignment horizontal="center" vertical="center" wrapText="1"/>
      <protection/>
    </xf>
    <xf numFmtId="0" fontId="20" fillId="0" borderId="43" xfId="99" applyFont="1" applyBorder="1" applyAlignment="1">
      <alignment horizontal="center" vertical="center" wrapText="1"/>
      <protection/>
    </xf>
    <xf numFmtId="0" fontId="21" fillId="0" borderId="20" xfId="99" applyFont="1" applyBorder="1" applyAlignment="1">
      <alignment horizontal="center" vertical="center"/>
      <protection/>
    </xf>
    <xf numFmtId="0" fontId="21" fillId="0" borderId="13" xfId="99" applyFont="1" applyBorder="1" applyAlignment="1">
      <alignment horizontal="center" vertical="center" wrapText="1"/>
      <protection/>
    </xf>
    <xf numFmtId="0" fontId="21" fillId="0" borderId="14" xfId="99" applyFont="1" applyBorder="1" applyAlignment="1">
      <alignment horizontal="center" vertical="center" wrapText="1"/>
      <protection/>
    </xf>
    <xf numFmtId="0" fontId="21" fillId="0" borderId="26" xfId="99" applyFont="1" applyBorder="1" applyAlignment="1">
      <alignment horizontal="center" vertical="center" wrapText="1"/>
      <protection/>
    </xf>
    <xf numFmtId="0" fontId="21" fillId="0" borderId="44" xfId="99" applyFont="1" applyBorder="1" applyAlignment="1">
      <alignment horizontal="center" vertical="center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Заголовок 1" xfId="90"/>
    <cellStyle name="Заголовок 2" xfId="91"/>
    <cellStyle name="Заголовок 3" xfId="92"/>
    <cellStyle name="Заголовок 4" xfId="93"/>
    <cellStyle name="Итог" xfId="94"/>
    <cellStyle name="Контрольная ячейка" xfId="95"/>
    <cellStyle name="Название" xfId="96"/>
    <cellStyle name="Нейтральный" xfId="97"/>
    <cellStyle name="Обычный 2" xfId="98"/>
    <cellStyle name="Обычный 3" xfId="99"/>
    <cellStyle name="Плохой" xfId="100"/>
    <cellStyle name="Пояснение" xfId="101"/>
    <cellStyle name="Примечание" xfId="102"/>
    <cellStyle name="Связанная ячейка" xfId="103"/>
    <cellStyle name="Текст предупреждения" xfId="104"/>
    <cellStyle name="Финансовый 2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46"/>
  <sheetViews>
    <sheetView tabSelected="1" zoomScalePageLayoutView="0" workbookViewId="0" topLeftCell="A17">
      <pane xSplit="5985" ySplit="5235" topLeftCell="A6" activePane="bottomRight" state="split"/>
      <selection pane="topLeft" activeCell="A17" sqref="A1:IV16384"/>
      <selection pane="topRight" activeCell="AN19" sqref="AN19"/>
      <selection pane="bottomLeft" activeCell="A141" sqref="A141:IV141"/>
      <selection pane="bottomRight" activeCell="C11" sqref="C11"/>
    </sheetView>
  </sheetViews>
  <sheetFormatPr defaultColWidth="9.140625" defaultRowHeight="12.75"/>
  <cols>
    <col min="1" max="1" width="5.57421875" style="1" customWidth="1"/>
    <col min="2" max="2" width="48.28125" style="1" customWidth="1"/>
    <col min="3" max="3" width="24.140625" style="1" customWidth="1"/>
    <col min="4" max="4" width="14.140625" style="1" customWidth="1"/>
    <col min="5" max="5" width="13.00390625" style="1" customWidth="1"/>
    <col min="6" max="6" width="13.421875" style="1" customWidth="1"/>
    <col min="7" max="7" width="13.140625" style="1" customWidth="1"/>
    <col min="8" max="8" width="14.140625" style="1" customWidth="1"/>
    <col min="9" max="9" width="14.28125" style="1" customWidth="1"/>
    <col min="10" max="10" width="12.00390625" style="1" customWidth="1"/>
    <col min="11" max="11" width="15.28125" style="1" customWidth="1"/>
    <col min="12" max="12" width="13.140625" style="1" customWidth="1"/>
    <col min="13" max="14" width="13.7109375" style="1" customWidth="1"/>
    <col min="15" max="15" width="12.421875" style="1" customWidth="1"/>
    <col min="16" max="16" width="13.28125" style="1" customWidth="1"/>
    <col min="17" max="17" width="12.8515625" style="1" customWidth="1"/>
    <col min="18" max="18" width="12.421875" style="1" customWidth="1"/>
    <col min="19" max="19" width="13.00390625" style="1" customWidth="1"/>
    <col min="20" max="20" width="14.421875" style="1" customWidth="1"/>
    <col min="21" max="21" width="13.8515625" style="1" customWidth="1"/>
    <col min="22" max="32" width="14.00390625" style="1" customWidth="1"/>
    <col min="33" max="33" width="13.00390625" style="1" customWidth="1"/>
    <col min="34" max="36" width="14.140625" style="1" customWidth="1"/>
    <col min="37" max="37" width="0" style="1" hidden="1" customWidth="1"/>
    <col min="38" max="38" width="9.140625" style="1" hidden="1" customWidth="1"/>
    <col min="39" max="39" width="0" style="1" hidden="1" customWidth="1"/>
    <col min="40" max="16384" width="9.140625" style="1" customWidth="1"/>
  </cols>
  <sheetData>
    <row r="1" ht="16.5">
      <c r="I1" s="2" t="s">
        <v>109</v>
      </c>
    </row>
    <row r="2" ht="16.5">
      <c r="I2" s="2" t="s">
        <v>110</v>
      </c>
    </row>
    <row r="3" ht="16.5">
      <c r="I3" s="2" t="s">
        <v>0</v>
      </c>
    </row>
    <row r="4" ht="16.5">
      <c r="I4" s="2" t="s">
        <v>1</v>
      </c>
    </row>
    <row r="5" spans="9:25" ht="16.5">
      <c r="I5" s="2" t="s">
        <v>111</v>
      </c>
      <c r="M5" s="2"/>
      <c r="N5" s="2"/>
      <c r="P5" s="2"/>
      <c r="Q5" s="2"/>
      <c r="S5" s="2"/>
      <c r="T5" s="2"/>
      <c r="U5" s="2"/>
      <c r="X5" s="2"/>
      <c r="Y5" s="2"/>
    </row>
    <row r="7" spans="2:18" ht="30" customHeight="1">
      <c r="B7" s="3"/>
      <c r="C7" s="3" t="s">
        <v>112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6.25" customHeight="1">
      <c r="A8" s="3" t="s">
        <v>113</v>
      </c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/>
      <c r="Q8" s="5"/>
      <c r="R8" s="5"/>
    </row>
    <row r="9" spans="1:18" ht="18" customHeight="1">
      <c r="A9" s="3"/>
      <c r="B9" s="3" t="s">
        <v>114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/>
      <c r="Q9" s="5"/>
      <c r="R9" s="5"/>
    </row>
    <row r="10" spans="2:21" ht="21" customHeight="1">
      <c r="B10" s="3" t="s">
        <v>155</v>
      </c>
      <c r="C10" s="3"/>
      <c r="D10" s="3"/>
      <c r="E10" s="3"/>
      <c r="F10" s="3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spans="1:18" ht="20.25" customHeight="1">
      <c r="A11" s="4"/>
      <c r="B11" s="4"/>
      <c r="C11" s="6" t="s">
        <v>156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5"/>
      <c r="Q11" s="5"/>
      <c r="R11" s="5"/>
    </row>
    <row r="12" spans="1:18" ht="20.25" customHeight="1">
      <c r="A12" s="4"/>
      <c r="B12" s="4"/>
      <c r="C12" s="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5"/>
      <c r="R12" s="5"/>
    </row>
    <row r="13" spans="1:18" ht="15" customHeight="1">
      <c r="A13" s="8" t="s">
        <v>2</v>
      </c>
      <c r="B13" s="7"/>
      <c r="C13" s="1" t="s">
        <v>115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2.75" customHeight="1">
      <c r="A14" s="8" t="s">
        <v>3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3" ht="29.25" customHeight="1">
      <c r="A15" s="9" t="s">
        <v>4</v>
      </c>
      <c r="B15" s="4"/>
      <c r="C15" s="4"/>
    </row>
    <row r="16" spans="1:9" ht="19.5" customHeight="1" thickBot="1">
      <c r="A16" s="9"/>
      <c r="B16" s="4"/>
      <c r="C16" s="4"/>
      <c r="I16" s="10" t="s">
        <v>116</v>
      </c>
    </row>
    <row r="17" spans="1:36" ht="34.5" customHeight="1" thickBot="1">
      <c r="A17" s="57" t="s">
        <v>117</v>
      </c>
      <c r="B17" s="60" t="s">
        <v>118</v>
      </c>
      <c r="C17" s="63" t="s">
        <v>11</v>
      </c>
      <c r="D17" s="63" t="s">
        <v>12</v>
      </c>
      <c r="E17" s="66"/>
      <c r="F17" s="67"/>
      <c r="G17" s="70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 t="s">
        <v>120</v>
      </c>
      <c r="W17" s="72"/>
      <c r="X17" s="72"/>
      <c r="Y17" s="71" t="s">
        <v>119</v>
      </c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4"/>
    </row>
    <row r="18" spans="1:36" ht="97.5" customHeight="1" thickBot="1">
      <c r="A18" s="58"/>
      <c r="B18" s="61"/>
      <c r="C18" s="64"/>
      <c r="D18" s="65"/>
      <c r="E18" s="68"/>
      <c r="F18" s="69"/>
      <c r="G18" s="75" t="s">
        <v>121</v>
      </c>
      <c r="H18" s="76"/>
      <c r="I18" s="76"/>
      <c r="J18" s="76" t="s">
        <v>122</v>
      </c>
      <c r="K18" s="76"/>
      <c r="L18" s="76"/>
      <c r="M18" s="76" t="s">
        <v>5</v>
      </c>
      <c r="N18" s="76"/>
      <c r="O18" s="76"/>
      <c r="P18" s="76" t="s">
        <v>6</v>
      </c>
      <c r="Q18" s="76"/>
      <c r="R18" s="76"/>
      <c r="S18" s="76" t="s">
        <v>7</v>
      </c>
      <c r="T18" s="76"/>
      <c r="U18" s="76"/>
      <c r="V18" s="73"/>
      <c r="W18" s="73"/>
      <c r="X18" s="73"/>
      <c r="Y18" s="77" t="s">
        <v>123</v>
      </c>
      <c r="Z18" s="77"/>
      <c r="AA18" s="77"/>
      <c r="AB18" s="77" t="s">
        <v>8</v>
      </c>
      <c r="AC18" s="77"/>
      <c r="AD18" s="77"/>
      <c r="AE18" s="77" t="s">
        <v>9</v>
      </c>
      <c r="AF18" s="77"/>
      <c r="AG18" s="77"/>
      <c r="AH18" s="77" t="s">
        <v>10</v>
      </c>
      <c r="AI18" s="77"/>
      <c r="AJ18" s="78"/>
    </row>
    <row r="19" spans="1:36" ht="99.75" thickBot="1">
      <c r="A19" s="59"/>
      <c r="B19" s="62"/>
      <c r="C19" s="65"/>
      <c r="D19" s="11" t="s">
        <v>13</v>
      </c>
      <c r="E19" s="12" t="s">
        <v>14</v>
      </c>
      <c r="F19" s="13" t="s">
        <v>15</v>
      </c>
      <c r="G19" s="14" t="s">
        <v>13</v>
      </c>
      <c r="H19" s="15" t="s">
        <v>14</v>
      </c>
      <c r="I19" s="15" t="s">
        <v>15</v>
      </c>
      <c r="J19" s="15" t="s">
        <v>13</v>
      </c>
      <c r="K19" s="15" t="s">
        <v>14</v>
      </c>
      <c r="L19" s="15" t="s">
        <v>15</v>
      </c>
      <c r="M19" s="15" t="s">
        <v>13</v>
      </c>
      <c r="N19" s="15" t="s">
        <v>14</v>
      </c>
      <c r="O19" s="15" t="s">
        <v>15</v>
      </c>
      <c r="P19" s="12" t="s">
        <v>13</v>
      </c>
      <c r="Q19" s="12" t="s">
        <v>14</v>
      </c>
      <c r="R19" s="12" t="s">
        <v>15</v>
      </c>
      <c r="S19" s="12" t="s">
        <v>13</v>
      </c>
      <c r="T19" s="12" t="s">
        <v>14</v>
      </c>
      <c r="U19" s="12" t="s">
        <v>15</v>
      </c>
      <c r="V19" s="12" t="s">
        <v>124</v>
      </c>
      <c r="W19" s="12" t="s">
        <v>14</v>
      </c>
      <c r="X19" s="12" t="s">
        <v>15</v>
      </c>
      <c r="Y19" s="16" t="s">
        <v>13</v>
      </c>
      <c r="Z19" s="16" t="s">
        <v>14</v>
      </c>
      <c r="AA19" s="16" t="s">
        <v>15</v>
      </c>
      <c r="AB19" s="16" t="s">
        <v>13</v>
      </c>
      <c r="AC19" s="16" t="s">
        <v>14</v>
      </c>
      <c r="AD19" s="16" t="s">
        <v>15</v>
      </c>
      <c r="AE19" s="16" t="s">
        <v>13</v>
      </c>
      <c r="AF19" s="16" t="s">
        <v>14</v>
      </c>
      <c r="AG19" s="16" t="s">
        <v>15</v>
      </c>
      <c r="AH19" s="16" t="s">
        <v>13</v>
      </c>
      <c r="AI19" s="16" t="s">
        <v>14</v>
      </c>
      <c r="AJ19" s="17" t="s">
        <v>15</v>
      </c>
    </row>
    <row r="20" spans="1:36" ht="17.25" thickBot="1">
      <c r="A20" s="18">
        <v>1</v>
      </c>
      <c r="B20" s="19">
        <v>2</v>
      </c>
      <c r="C20" s="20">
        <v>3</v>
      </c>
      <c r="D20" s="21">
        <v>4</v>
      </c>
      <c r="E20" s="22">
        <v>5</v>
      </c>
      <c r="F20" s="23">
        <v>6</v>
      </c>
      <c r="G20" s="24">
        <v>7</v>
      </c>
      <c r="H20" s="25">
        <v>8</v>
      </c>
      <c r="I20" s="22">
        <v>9</v>
      </c>
      <c r="J20" s="22">
        <v>10</v>
      </c>
      <c r="K20" s="25">
        <v>11</v>
      </c>
      <c r="L20" s="22">
        <v>12</v>
      </c>
      <c r="M20" s="25">
        <v>13</v>
      </c>
      <c r="N20" s="22">
        <v>14</v>
      </c>
      <c r="O20" s="25">
        <v>15</v>
      </c>
      <c r="P20" s="22">
        <v>16</v>
      </c>
      <c r="Q20" s="25">
        <v>17</v>
      </c>
      <c r="R20" s="22">
        <v>18</v>
      </c>
      <c r="S20" s="25">
        <v>19</v>
      </c>
      <c r="T20" s="22">
        <v>20</v>
      </c>
      <c r="U20" s="25">
        <v>21</v>
      </c>
      <c r="V20" s="22">
        <v>22</v>
      </c>
      <c r="W20" s="25">
        <v>23</v>
      </c>
      <c r="X20" s="22">
        <v>24</v>
      </c>
      <c r="Y20" s="25">
        <v>25</v>
      </c>
      <c r="Z20" s="22">
        <v>26</v>
      </c>
      <c r="AA20" s="25">
        <v>27</v>
      </c>
      <c r="AB20" s="22">
        <v>28</v>
      </c>
      <c r="AC20" s="25">
        <v>29</v>
      </c>
      <c r="AD20" s="22">
        <v>30</v>
      </c>
      <c r="AE20" s="25">
        <v>31</v>
      </c>
      <c r="AF20" s="22">
        <v>32</v>
      </c>
      <c r="AG20" s="25">
        <v>33</v>
      </c>
      <c r="AH20" s="22">
        <v>34</v>
      </c>
      <c r="AI20" s="25">
        <v>35</v>
      </c>
      <c r="AJ20" s="26">
        <v>36</v>
      </c>
    </row>
    <row r="21" spans="1:41" s="48" customFormat="1" ht="17.25" thickBot="1">
      <c r="A21" s="39">
        <v>1</v>
      </c>
      <c r="B21" s="40" t="s">
        <v>16</v>
      </c>
      <c r="C21" s="40">
        <v>17483.8</v>
      </c>
      <c r="D21" s="41">
        <f aca="true" t="shared" si="0" ref="D21:D52">G21+J21+M21+P21+S21</f>
        <v>128612.6</v>
      </c>
      <c r="E21" s="41">
        <f aca="true" t="shared" si="1" ref="E21:E52">H21+K21+N21+Q21+T21</f>
        <v>129248.5</v>
      </c>
      <c r="F21" s="42">
        <f>D21-E21</f>
        <v>-635.8999999999942</v>
      </c>
      <c r="G21" s="53"/>
      <c r="H21" s="54"/>
      <c r="I21" s="44">
        <f>G21-H21</f>
        <v>0</v>
      </c>
      <c r="J21" s="46"/>
      <c r="K21" s="54">
        <v>140.7</v>
      </c>
      <c r="L21" s="44">
        <f>J21-K21</f>
        <v>-140.7</v>
      </c>
      <c r="M21" s="46">
        <v>190.1</v>
      </c>
      <c r="N21" s="54">
        <v>190.1</v>
      </c>
      <c r="O21" s="44">
        <f>M21-N21</f>
        <v>0</v>
      </c>
      <c r="P21" s="46">
        <v>128220</v>
      </c>
      <c r="Q21" s="54">
        <v>128733.5</v>
      </c>
      <c r="R21" s="44">
        <f aca="true" t="shared" si="2" ref="R21:R52">P21-Q21</f>
        <v>-513.5</v>
      </c>
      <c r="S21" s="46">
        <v>202.5</v>
      </c>
      <c r="T21" s="54">
        <v>184.2</v>
      </c>
      <c r="U21" s="44">
        <f aca="true" t="shared" si="3" ref="U21:U52">S21-T21</f>
        <v>18.30000000000001</v>
      </c>
      <c r="V21" s="46">
        <f aca="true" t="shared" si="4" ref="V21:V52">Y21+AB21+AE21+AH21</f>
        <v>146096.4</v>
      </c>
      <c r="W21" s="46">
        <f aca="true" t="shared" si="5" ref="W21:W52">Z21+AC21+AF21+AI21</f>
        <v>125116.19999999998</v>
      </c>
      <c r="X21" s="44">
        <f>V21-W21</f>
        <v>20980.20000000001</v>
      </c>
      <c r="Y21" s="49">
        <v>119893.49999999999</v>
      </c>
      <c r="Z21" s="54">
        <v>115252.4</v>
      </c>
      <c r="AA21" s="44">
        <f>Y21-Z21</f>
        <v>4641.099999999991</v>
      </c>
      <c r="AB21" s="49">
        <v>18673.199999999997</v>
      </c>
      <c r="AC21" s="54">
        <v>6944.4</v>
      </c>
      <c r="AD21" s="44">
        <f>AB21-AC21</f>
        <v>11728.799999999997</v>
      </c>
      <c r="AE21" s="46"/>
      <c r="AF21" s="54"/>
      <c r="AG21" s="44">
        <f>AE21-AF21</f>
        <v>0</v>
      </c>
      <c r="AH21" s="46">
        <v>7529.700000000001</v>
      </c>
      <c r="AI21" s="54">
        <v>2919.4</v>
      </c>
      <c r="AJ21" s="42">
        <f aca="true" t="shared" si="6" ref="AJ21:AJ52">AH21-AI21</f>
        <v>4610.300000000001</v>
      </c>
      <c r="AK21" s="48">
        <f aca="true" t="shared" si="7" ref="AK21:AK52">E21+C21-W21</f>
        <v>21616.100000000006</v>
      </c>
      <c r="AL21" s="48">
        <f aca="true" t="shared" si="8" ref="AL21:AL52">C21+D21-V21</f>
        <v>0</v>
      </c>
      <c r="AN21" s="48">
        <f aca="true" t="shared" si="9" ref="AN21:AN52">V21-D21-C21</f>
        <v>0</v>
      </c>
      <c r="AO21" s="48">
        <f aca="true" t="shared" si="10" ref="AO21:AO52">W21-E21-C21</f>
        <v>-21616.100000000017</v>
      </c>
    </row>
    <row r="22" spans="1:41" s="48" customFormat="1" ht="17.25" thickBot="1">
      <c r="A22" s="39">
        <v>2</v>
      </c>
      <c r="B22" s="40" t="s">
        <v>17</v>
      </c>
      <c r="C22" s="40">
        <v>4038</v>
      </c>
      <c r="D22" s="41">
        <f t="shared" si="0"/>
        <v>68664.8</v>
      </c>
      <c r="E22" s="41">
        <f t="shared" si="1"/>
        <v>68683.2</v>
      </c>
      <c r="F22" s="42">
        <f aca="true" t="shared" si="11" ref="F22:F85">D22-E22</f>
        <v>-18.39999999999418</v>
      </c>
      <c r="G22" s="41"/>
      <c r="H22" s="43"/>
      <c r="I22" s="44">
        <f aca="true" t="shared" si="12" ref="I22:I85">G22-H22</f>
        <v>0</v>
      </c>
      <c r="J22" s="45"/>
      <c r="K22" s="43">
        <v>148</v>
      </c>
      <c r="L22" s="44">
        <f aca="true" t="shared" si="13" ref="L22:L85">J22-K22</f>
        <v>-148</v>
      </c>
      <c r="M22" s="45">
        <v>84.3</v>
      </c>
      <c r="N22" s="43">
        <v>84.3</v>
      </c>
      <c r="O22" s="44">
        <f aca="true" t="shared" si="14" ref="O22:O85">M22-N22</f>
        <v>0</v>
      </c>
      <c r="P22" s="45">
        <v>68406.5</v>
      </c>
      <c r="Q22" s="43">
        <v>68405.7</v>
      </c>
      <c r="R22" s="44">
        <f t="shared" si="2"/>
        <v>0.8000000000029104</v>
      </c>
      <c r="S22" s="45">
        <v>174</v>
      </c>
      <c r="T22" s="43">
        <v>45.2</v>
      </c>
      <c r="U22" s="44">
        <f t="shared" si="3"/>
        <v>128.8</v>
      </c>
      <c r="V22" s="46">
        <f t="shared" si="4"/>
        <v>72702.8</v>
      </c>
      <c r="W22" s="46">
        <f t="shared" si="5"/>
        <v>65994.9</v>
      </c>
      <c r="X22" s="44">
        <f aca="true" t="shared" si="15" ref="X22:X85">V22-W22</f>
        <v>6707.900000000009</v>
      </c>
      <c r="Y22" s="47">
        <v>62023.7</v>
      </c>
      <c r="Z22" s="43">
        <v>58905.2</v>
      </c>
      <c r="AA22" s="44">
        <f aca="true" t="shared" si="16" ref="AA22:AA85">Y22-Z22</f>
        <v>3118.5</v>
      </c>
      <c r="AB22" s="47">
        <v>8909.40000000001</v>
      </c>
      <c r="AC22" s="43">
        <v>5403.7</v>
      </c>
      <c r="AD22" s="44">
        <f aca="true" t="shared" si="17" ref="AD22:AD85">AB22-AC22</f>
        <v>3505.7000000000107</v>
      </c>
      <c r="AE22" s="45"/>
      <c r="AF22" s="43"/>
      <c r="AG22" s="44">
        <f aca="true" t="shared" si="18" ref="AG22:AG85">AE22-AF22</f>
        <v>0</v>
      </c>
      <c r="AH22" s="45">
        <v>1769.7</v>
      </c>
      <c r="AI22" s="43">
        <v>1686</v>
      </c>
      <c r="AJ22" s="42">
        <f t="shared" si="6"/>
        <v>83.70000000000005</v>
      </c>
      <c r="AK22" s="48">
        <f t="shared" si="7"/>
        <v>6726.300000000003</v>
      </c>
      <c r="AL22" s="48">
        <f t="shared" si="8"/>
        <v>0</v>
      </c>
      <c r="AN22" s="48">
        <f t="shared" si="9"/>
        <v>0</v>
      </c>
      <c r="AO22" s="48">
        <f t="shared" si="10"/>
        <v>-6726.300000000003</v>
      </c>
    </row>
    <row r="23" spans="1:41" s="48" customFormat="1" ht="17.25" thickBot="1">
      <c r="A23" s="39">
        <v>3</v>
      </c>
      <c r="B23" s="40" t="s">
        <v>18</v>
      </c>
      <c r="C23" s="40">
        <v>13608.2</v>
      </c>
      <c r="D23" s="41">
        <f t="shared" si="0"/>
        <v>108654.70000000001</v>
      </c>
      <c r="E23" s="41">
        <f t="shared" si="1"/>
        <v>108653.3</v>
      </c>
      <c r="F23" s="42">
        <f t="shared" si="11"/>
        <v>1.4000000000087311</v>
      </c>
      <c r="G23" s="41"/>
      <c r="H23" s="43"/>
      <c r="I23" s="44">
        <f t="shared" si="12"/>
        <v>0</v>
      </c>
      <c r="J23" s="45"/>
      <c r="K23" s="43"/>
      <c r="L23" s="44">
        <f t="shared" si="13"/>
        <v>0</v>
      </c>
      <c r="M23" s="45"/>
      <c r="N23" s="43"/>
      <c r="O23" s="44">
        <f t="shared" si="14"/>
        <v>0</v>
      </c>
      <c r="P23" s="45">
        <v>108423.70000000001</v>
      </c>
      <c r="Q23" s="43">
        <v>108422.3</v>
      </c>
      <c r="R23" s="44">
        <f t="shared" si="2"/>
        <v>1.4000000000087311</v>
      </c>
      <c r="S23" s="45">
        <v>231</v>
      </c>
      <c r="T23" s="43">
        <v>231</v>
      </c>
      <c r="U23" s="44">
        <f t="shared" si="3"/>
        <v>0</v>
      </c>
      <c r="V23" s="46">
        <f t="shared" si="4"/>
        <v>122262.90000000001</v>
      </c>
      <c r="W23" s="46">
        <f t="shared" si="5"/>
        <v>114259.59999999999</v>
      </c>
      <c r="X23" s="44">
        <f t="shared" si="15"/>
        <v>8003.3000000000175</v>
      </c>
      <c r="Y23" s="47">
        <v>99922.1</v>
      </c>
      <c r="Z23" s="43">
        <v>94581.4</v>
      </c>
      <c r="AA23" s="44">
        <f t="shared" si="16"/>
        <v>5340.700000000012</v>
      </c>
      <c r="AB23" s="47">
        <v>18040.800000000003</v>
      </c>
      <c r="AC23" s="43">
        <v>17318.2</v>
      </c>
      <c r="AD23" s="44">
        <f t="shared" si="17"/>
        <v>722.6000000000022</v>
      </c>
      <c r="AE23" s="45"/>
      <c r="AF23" s="43"/>
      <c r="AG23" s="44">
        <f t="shared" si="18"/>
        <v>0</v>
      </c>
      <c r="AH23" s="45">
        <v>4300</v>
      </c>
      <c r="AI23" s="43">
        <v>2360</v>
      </c>
      <c r="AJ23" s="42">
        <f t="shared" si="6"/>
        <v>1940</v>
      </c>
      <c r="AK23" s="48">
        <f t="shared" si="7"/>
        <v>8001.900000000009</v>
      </c>
      <c r="AL23" s="48">
        <f t="shared" si="8"/>
        <v>0</v>
      </c>
      <c r="AN23" s="48">
        <f t="shared" si="9"/>
        <v>0</v>
      </c>
      <c r="AO23" s="48">
        <f t="shared" si="10"/>
        <v>-8001.900000000012</v>
      </c>
    </row>
    <row r="24" spans="1:41" s="48" customFormat="1" ht="17.25" thickBot="1">
      <c r="A24" s="39">
        <v>4</v>
      </c>
      <c r="B24" s="40" t="s">
        <v>19</v>
      </c>
      <c r="C24" s="40">
        <v>9.7</v>
      </c>
      <c r="D24" s="41">
        <f t="shared" si="0"/>
        <v>50818.6</v>
      </c>
      <c r="E24" s="41">
        <f t="shared" si="1"/>
        <v>52823.299999999996</v>
      </c>
      <c r="F24" s="42">
        <f t="shared" si="11"/>
        <v>-2004.699999999997</v>
      </c>
      <c r="G24" s="41"/>
      <c r="H24" s="43"/>
      <c r="I24" s="44">
        <f t="shared" si="12"/>
        <v>0</v>
      </c>
      <c r="J24" s="45"/>
      <c r="K24" s="43"/>
      <c r="L24" s="44">
        <f t="shared" si="13"/>
        <v>0</v>
      </c>
      <c r="M24" s="45"/>
      <c r="N24" s="43"/>
      <c r="O24" s="44">
        <f t="shared" si="14"/>
        <v>0</v>
      </c>
      <c r="P24" s="45">
        <v>50797.6</v>
      </c>
      <c r="Q24" s="43">
        <v>52788.2</v>
      </c>
      <c r="R24" s="44">
        <f t="shared" si="2"/>
        <v>-1990.5999999999985</v>
      </c>
      <c r="S24" s="45">
        <v>21</v>
      </c>
      <c r="T24" s="43">
        <v>35.1</v>
      </c>
      <c r="U24" s="44">
        <f t="shared" si="3"/>
        <v>-14.100000000000001</v>
      </c>
      <c r="V24" s="46">
        <f t="shared" si="4"/>
        <v>50828.3</v>
      </c>
      <c r="W24" s="46">
        <f t="shared" si="5"/>
        <v>51156</v>
      </c>
      <c r="X24" s="44">
        <f t="shared" si="15"/>
        <v>-327.6999999999971</v>
      </c>
      <c r="Y24" s="47">
        <v>44998.5</v>
      </c>
      <c r="Z24" s="43">
        <v>45821.4</v>
      </c>
      <c r="AA24" s="44">
        <f t="shared" si="16"/>
        <v>-822.9000000000015</v>
      </c>
      <c r="AB24" s="47">
        <v>5364.800000000003</v>
      </c>
      <c r="AC24" s="43">
        <v>4634.6</v>
      </c>
      <c r="AD24" s="44">
        <f t="shared" si="17"/>
        <v>730.2000000000025</v>
      </c>
      <c r="AE24" s="45"/>
      <c r="AF24" s="43"/>
      <c r="AG24" s="44">
        <f t="shared" si="18"/>
        <v>0</v>
      </c>
      <c r="AH24" s="45">
        <v>465</v>
      </c>
      <c r="AI24" s="43">
        <v>700</v>
      </c>
      <c r="AJ24" s="42">
        <f t="shared" si="6"/>
        <v>-235</v>
      </c>
      <c r="AK24" s="48">
        <f t="shared" si="7"/>
        <v>1676.9999999999927</v>
      </c>
      <c r="AL24" s="48">
        <f t="shared" si="8"/>
        <v>0</v>
      </c>
      <c r="AN24" s="48">
        <f t="shared" si="9"/>
        <v>4.366285111245816E-12</v>
      </c>
      <c r="AO24" s="48">
        <f t="shared" si="10"/>
        <v>-1676.9999999999957</v>
      </c>
    </row>
    <row r="25" spans="1:41" s="48" customFormat="1" ht="17.25" thickBot="1">
      <c r="A25" s="39">
        <v>5</v>
      </c>
      <c r="B25" s="40" t="s">
        <v>20</v>
      </c>
      <c r="C25" s="40">
        <v>20647.7</v>
      </c>
      <c r="D25" s="41">
        <f t="shared" si="0"/>
        <v>154207.3</v>
      </c>
      <c r="E25" s="41">
        <f t="shared" si="1"/>
        <v>153923.40000000002</v>
      </c>
      <c r="F25" s="42">
        <f t="shared" si="11"/>
        <v>283.8999999999651</v>
      </c>
      <c r="G25" s="41"/>
      <c r="H25" s="43"/>
      <c r="I25" s="44">
        <f t="shared" si="12"/>
        <v>0</v>
      </c>
      <c r="J25" s="45">
        <v>464</v>
      </c>
      <c r="K25" s="43">
        <v>313.9</v>
      </c>
      <c r="L25" s="44">
        <f t="shared" si="13"/>
        <v>150.10000000000002</v>
      </c>
      <c r="M25" s="45">
        <v>501.3</v>
      </c>
      <c r="N25" s="43">
        <v>298.3</v>
      </c>
      <c r="O25" s="44">
        <f t="shared" si="14"/>
        <v>203</v>
      </c>
      <c r="P25" s="45">
        <v>153122</v>
      </c>
      <c r="Q25" s="43">
        <v>153121.1</v>
      </c>
      <c r="R25" s="44">
        <f t="shared" si="2"/>
        <v>0.8999999999941792</v>
      </c>
      <c r="S25" s="45">
        <v>120</v>
      </c>
      <c r="T25" s="43">
        <v>190.1</v>
      </c>
      <c r="U25" s="44">
        <f t="shared" si="3"/>
        <v>-70.1</v>
      </c>
      <c r="V25" s="46">
        <f t="shared" si="4"/>
        <v>174855</v>
      </c>
      <c r="W25" s="46">
        <f t="shared" si="5"/>
        <v>140895.69999999998</v>
      </c>
      <c r="X25" s="44">
        <f t="shared" si="15"/>
        <v>33959.30000000002</v>
      </c>
      <c r="Y25" s="47">
        <v>146531</v>
      </c>
      <c r="Z25" s="43">
        <v>133887.1</v>
      </c>
      <c r="AA25" s="44">
        <f t="shared" si="16"/>
        <v>12643.899999999994</v>
      </c>
      <c r="AB25" s="47">
        <v>11232</v>
      </c>
      <c r="AC25" s="43">
        <v>5018.8</v>
      </c>
      <c r="AD25" s="44">
        <f t="shared" si="17"/>
        <v>6213.2</v>
      </c>
      <c r="AE25" s="45"/>
      <c r="AF25" s="43"/>
      <c r="AG25" s="44">
        <f t="shared" si="18"/>
        <v>0</v>
      </c>
      <c r="AH25" s="45">
        <v>17092</v>
      </c>
      <c r="AI25" s="43">
        <v>1989.8</v>
      </c>
      <c r="AJ25" s="42">
        <f t="shared" si="6"/>
        <v>15102.2</v>
      </c>
      <c r="AK25" s="48">
        <f t="shared" si="7"/>
        <v>33675.40000000005</v>
      </c>
      <c r="AL25" s="48">
        <f t="shared" si="8"/>
        <v>0</v>
      </c>
      <c r="AN25" s="48">
        <f t="shared" si="9"/>
        <v>0</v>
      </c>
      <c r="AO25" s="48">
        <f t="shared" si="10"/>
        <v>-33675.40000000004</v>
      </c>
    </row>
    <row r="26" spans="1:41" s="48" customFormat="1" ht="17.25" thickBot="1">
      <c r="A26" s="39">
        <v>6</v>
      </c>
      <c r="B26" s="40" t="s">
        <v>21</v>
      </c>
      <c r="C26" s="50">
        <v>22703.2</v>
      </c>
      <c r="D26" s="41">
        <f t="shared" si="0"/>
        <v>83609.5</v>
      </c>
      <c r="E26" s="41">
        <f t="shared" si="1"/>
        <v>83609.5</v>
      </c>
      <c r="F26" s="42">
        <f t="shared" si="11"/>
        <v>0</v>
      </c>
      <c r="G26" s="41"/>
      <c r="H26" s="43"/>
      <c r="I26" s="44">
        <f t="shared" si="12"/>
        <v>0</v>
      </c>
      <c r="J26" s="45"/>
      <c r="K26" s="43"/>
      <c r="L26" s="44">
        <f t="shared" si="13"/>
        <v>0</v>
      </c>
      <c r="M26" s="45"/>
      <c r="N26" s="43"/>
      <c r="O26" s="44">
        <f t="shared" si="14"/>
        <v>0</v>
      </c>
      <c r="P26" s="45">
        <v>83609.5</v>
      </c>
      <c r="Q26" s="43">
        <v>83609.5</v>
      </c>
      <c r="R26" s="44">
        <f t="shared" si="2"/>
        <v>0</v>
      </c>
      <c r="S26" s="47"/>
      <c r="T26" s="56"/>
      <c r="U26" s="44">
        <f t="shared" si="3"/>
        <v>0</v>
      </c>
      <c r="V26" s="46">
        <f t="shared" si="4"/>
        <v>106312.7</v>
      </c>
      <c r="W26" s="46">
        <f t="shared" si="5"/>
        <v>83387</v>
      </c>
      <c r="X26" s="44">
        <f t="shared" si="15"/>
        <v>22925.699999999997</v>
      </c>
      <c r="Y26" s="47">
        <v>82850</v>
      </c>
      <c r="Z26" s="43">
        <v>70509.3</v>
      </c>
      <c r="AA26" s="44">
        <f t="shared" si="16"/>
        <v>12340.699999999997</v>
      </c>
      <c r="AB26" s="47">
        <v>13512.699999999997</v>
      </c>
      <c r="AC26" s="43">
        <v>6847.5</v>
      </c>
      <c r="AD26" s="44">
        <f t="shared" si="17"/>
        <v>6665.199999999997</v>
      </c>
      <c r="AE26" s="45"/>
      <c r="AF26" s="43"/>
      <c r="AG26" s="44">
        <f t="shared" si="18"/>
        <v>0</v>
      </c>
      <c r="AH26" s="47">
        <v>9950</v>
      </c>
      <c r="AI26" s="43">
        <v>6030.2</v>
      </c>
      <c r="AJ26" s="42">
        <f t="shared" si="6"/>
        <v>3919.8</v>
      </c>
      <c r="AK26" s="48">
        <f t="shared" si="7"/>
        <v>22925.699999999997</v>
      </c>
      <c r="AL26" s="48">
        <f t="shared" si="8"/>
        <v>0</v>
      </c>
      <c r="AN26" s="48">
        <f t="shared" si="9"/>
        <v>0</v>
      </c>
      <c r="AO26" s="48">
        <f t="shared" si="10"/>
        <v>-22925.7</v>
      </c>
    </row>
    <row r="27" spans="1:41" s="48" customFormat="1" ht="17.25" thickBot="1">
      <c r="A27" s="39">
        <v>7</v>
      </c>
      <c r="B27" s="40" t="s">
        <v>22</v>
      </c>
      <c r="C27" s="40">
        <v>3117</v>
      </c>
      <c r="D27" s="41">
        <f t="shared" si="0"/>
        <v>49638.1</v>
      </c>
      <c r="E27" s="41">
        <f t="shared" si="1"/>
        <v>49638.799999999996</v>
      </c>
      <c r="F27" s="42">
        <f t="shared" si="11"/>
        <v>-0.6999999999970896</v>
      </c>
      <c r="G27" s="41"/>
      <c r="H27" s="43"/>
      <c r="I27" s="44">
        <f t="shared" si="12"/>
        <v>0</v>
      </c>
      <c r="J27" s="45"/>
      <c r="K27" s="43"/>
      <c r="L27" s="44">
        <f t="shared" si="13"/>
        <v>0</v>
      </c>
      <c r="M27" s="45">
        <v>51.7</v>
      </c>
      <c r="N27" s="43">
        <v>51.7</v>
      </c>
      <c r="O27" s="44">
        <f t="shared" si="14"/>
        <v>0</v>
      </c>
      <c r="P27" s="45">
        <v>49586.4</v>
      </c>
      <c r="Q27" s="43">
        <v>49584.1</v>
      </c>
      <c r="R27" s="44">
        <f t="shared" si="2"/>
        <v>2.3000000000029104</v>
      </c>
      <c r="S27" s="47"/>
      <c r="T27" s="56">
        <v>3</v>
      </c>
      <c r="U27" s="44">
        <f t="shared" si="3"/>
        <v>-3</v>
      </c>
      <c r="V27" s="46">
        <f t="shared" si="4"/>
        <v>52755.1</v>
      </c>
      <c r="W27" s="46">
        <f t="shared" si="5"/>
        <v>50448.200000000004</v>
      </c>
      <c r="X27" s="44">
        <f t="shared" si="15"/>
        <v>2306.899999999994</v>
      </c>
      <c r="Y27" s="47">
        <v>47609.9</v>
      </c>
      <c r="Z27" s="43">
        <v>47173.3</v>
      </c>
      <c r="AA27" s="44">
        <f t="shared" si="16"/>
        <v>436.59999999999854</v>
      </c>
      <c r="AB27" s="47">
        <v>4815.2</v>
      </c>
      <c r="AC27" s="43">
        <v>2539.9</v>
      </c>
      <c r="AD27" s="44">
        <f t="shared" si="17"/>
        <v>2275.2999999999997</v>
      </c>
      <c r="AE27" s="45"/>
      <c r="AF27" s="43"/>
      <c r="AG27" s="44">
        <f t="shared" si="18"/>
        <v>0</v>
      </c>
      <c r="AH27" s="45">
        <v>330</v>
      </c>
      <c r="AI27" s="43">
        <v>735</v>
      </c>
      <c r="AJ27" s="42">
        <f t="shared" si="6"/>
        <v>-405</v>
      </c>
      <c r="AK27" s="48">
        <f t="shared" si="7"/>
        <v>2307.5999999999913</v>
      </c>
      <c r="AL27" s="48">
        <f t="shared" si="8"/>
        <v>0</v>
      </c>
      <c r="AN27" s="48">
        <f t="shared" si="9"/>
        <v>0</v>
      </c>
      <c r="AO27" s="48">
        <f t="shared" si="10"/>
        <v>-2307.5999999999913</v>
      </c>
    </row>
    <row r="28" spans="1:41" s="48" customFormat="1" ht="17.25" thickBot="1">
      <c r="A28" s="39">
        <v>8</v>
      </c>
      <c r="B28" s="40" t="s">
        <v>23</v>
      </c>
      <c r="C28" s="40">
        <v>9142.2</v>
      </c>
      <c r="D28" s="41">
        <f t="shared" si="0"/>
        <v>55937.8</v>
      </c>
      <c r="E28" s="41">
        <f t="shared" si="1"/>
        <v>56030.7</v>
      </c>
      <c r="F28" s="42">
        <f t="shared" si="11"/>
        <v>-92.89999999999418</v>
      </c>
      <c r="G28" s="41"/>
      <c r="H28" s="43"/>
      <c r="I28" s="44">
        <f t="shared" si="12"/>
        <v>0</v>
      </c>
      <c r="J28" s="45"/>
      <c r="K28" s="43">
        <v>34.2</v>
      </c>
      <c r="L28" s="44">
        <f t="shared" si="13"/>
        <v>-34.2</v>
      </c>
      <c r="M28" s="45"/>
      <c r="N28" s="43"/>
      <c r="O28" s="44">
        <f t="shared" si="14"/>
        <v>0</v>
      </c>
      <c r="P28" s="45">
        <v>55937.8</v>
      </c>
      <c r="Q28" s="43">
        <v>55935.4</v>
      </c>
      <c r="R28" s="44">
        <f t="shared" si="2"/>
        <v>2.400000000001455</v>
      </c>
      <c r="S28" s="45"/>
      <c r="T28" s="43">
        <v>61.1</v>
      </c>
      <c r="U28" s="44">
        <f t="shared" si="3"/>
        <v>-61.1</v>
      </c>
      <c r="V28" s="46">
        <f t="shared" si="4"/>
        <v>65080</v>
      </c>
      <c r="W28" s="46">
        <f t="shared" si="5"/>
        <v>58211.7</v>
      </c>
      <c r="X28" s="44">
        <f t="shared" si="15"/>
        <v>6868.300000000003</v>
      </c>
      <c r="Y28" s="47">
        <v>60489.78200000001</v>
      </c>
      <c r="Z28" s="43">
        <v>54540.4</v>
      </c>
      <c r="AA28" s="44">
        <f t="shared" si="16"/>
        <v>5949.382000000005</v>
      </c>
      <c r="AB28" s="47">
        <v>3939.7179999999935</v>
      </c>
      <c r="AC28" s="43">
        <v>2819.6</v>
      </c>
      <c r="AD28" s="44">
        <f t="shared" si="17"/>
        <v>1120.1179999999936</v>
      </c>
      <c r="AE28" s="45"/>
      <c r="AF28" s="43"/>
      <c r="AG28" s="44">
        <f t="shared" si="18"/>
        <v>0</v>
      </c>
      <c r="AH28" s="45">
        <v>650.5</v>
      </c>
      <c r="AI28" s="43">
        <v>851.7</v>
      </c>
      <c r="AJ28" s="42">
        <f t="shared" si="6"/>
        <v>-201.20000000000005</v>
      </c>
      <c r="AK28" s="48">
        <f t="shared" si="7"/>
        <v>6961.199999999997</v>
      </c>
      <c r="AL28" s="48">
        <f t="shared" si="8"/>
        <v>0</v>
      </c>
      <c r="AN28" s="48">
        <f t="shared" si="9"/>
        <v>0</v>
      </c>
      <c r="AO28" s="48">
        <f t="shared" si="10"/>
        <v>-6961.200000000001</v>
      </c>
    </row>
    <row r="29" spans="1:41" s="48" customFormat="1" ht="17.25" thickBot="1">
      <c r="A29" s="39">
        <v>9</v>
      </c>
      <c r="B29" s="40" t="s">
        <v>24</v>
      </c>
      <c r="C29" s="40">
        <v>2450.1</v>
      </c>
      <c r="D29" s="41">
        <f t="shared" si="0"/>
        <v>36393.1</v>
      </c>
      <c r="E29" s="41">
        <f t="shared" si="1"/>
        <v>36649.799999999996</v>
      </c>
      <c r="F29" s="42">
        <f t="shared" si="11"/>
        <v>-256.6999999999971</v>
      </c>
      <c r="G29" s="41"/>
      <c r="H29" s="43"/>
      <c r="I29" s="44">
        <f t="shared" si="12"/>
        <v>0</v>
      </c>
      <c r="J29" s="45"/>
      <c r="K29" s="43"/>
      <c r="L29" s="44">
        <f t="shared" si="13"/>
        <v>0</v>
      </c>
      <c r="M29" s="45">
        <v>418.8</v>
      </c>
      <c r="N29" s="43">
        <v>671.7</v>
      </c>
      <c r="O29" s="44">
        <f t="shared" si="14"/>
        <v>-252.90000000000003</v>
      </c>
      <c r="P29" s="45">
        <v>35974.299999999996</v>
      </c>
      <c r="Q29" s="43">
        <v>35972.1</v>
      </c>
      <c r="R29" s="44">
        <f t="shared" si="2"/>
        <v>2.1999999999970896</v>
      </c>
      <c r="S29" s="45"/>
      <c r="T29" s="43">
        <v>6</v>
      </c>
      <c r="U29" s="44">
        <f t="shared" si="3"/>
        <v>-6</v>
      </c>
      <c r="V29" s="46">
        <f t="shared" si="4"/>
        <v>38843.200000000004</v>
      </c>
      <c r="W29" s="46">
        <f t="shared" si="5"/>
        <v>34607.700000000004</v>
      </c>
      <c r="X29" s="44">
        <f t="shared" si="15"/>
        <v>4235.5</v>
      </c>
      <c r="Y29" s="47">
        <v>33392.8</v>
      </c>
      <c r="Z29" s="43">
        <v>31523.9</v>
      </c>
      <c r="AA29" s="44">
        <f t="shared" si="16"/>
        <v>1868.9000000000015</v>
      </c>
      <c r="AB29" s="47">
        <v>5070.4000000000015</v>
      </c>
      <c r="AC29" s="43">
        <v>2795.8</v>
      </c>
      <c r="AD29" s="44">
        <f t="shared" si="17"/>
        <v>2274.6000000000013</v>
      </c>
      <c r="AE29" s="45"/>
      <c r="AF29" s="43"/>
      <c r="AG29" s="44">
        <f t="shared" si="18"/>
        <v>0</v>
      </c>
      <c r="AH29" s="45">
        <v>380</v>
      </c>
      <c r="AI29" s="43">
        <v>288</v>
      </c>
      <c r="AJ29" s="42">
        <f t="shared" si="6"/>
        <v>92</v>
      </c>
      <c r="AK29" s="48">
        <f t="shared" si="7"/>
        <v>4492.19999999999</v>
      </c>
      <c r="AL29" s="48">
        <f t="shared" si="8"/>
        <v>0</v>
      </c>
      <c r="AN29" s="48">
        <f t="shared" si="9"/>
        <v>5.9117155615240335E-12</v>
      </c>
      <c r="AO29" s="48">
        <f t="shared" si="10"/>
        <v>-4492.199999999992</v>
      </c>
    </row>
    <row r="30" spans="1:41" s="48" customFormat="1" ht="17.25" thickBot="1">
      <c r="A30" s="39">
        <v>10</v>
      </c>
      <c r="B30" s="40" t="s">
        <v>25</v>
      </c>
      <c r="C30" s="40">
        <v>3482.4</v>
      </c>
      <c r="D30" s="41">
        <f t="shared" si="0"/>
        <v>59448.100000000006</v>
      </c>
      <c r="E30" s="41">
        <f t="shared" si="1"/>
        <v>59452.6</v>
      </c>
      <c r="F30" s="42">
        <f t="shared" si="11"/>
        <v>-4.499999999992724</v>
      </c>
      <c r="G30" s="41"/>
      <c r="H30" s="43"/>
      <c r="I30" s="44">
        <f t="shared" si="12"/>
        <v>0</v>
      </c>
      <c r="J30" s="45"/>
      <c r="K30" s="43"/>
      <c r="L30" s="44">
        <f t="shared" si="13"/>
        <v>0</v>
      </c>
      <c r="M30" s="45"/>
      <c r="N30" s="43"/>
      <c r="O30" s="44">
        <f t="shared" si="14"/>
        <v>0</v>
      </c>
      <c r="P30" s="45">
        <v>59448.100000000006</v>
      </c>
      <c r="Q30" s="43">
        <v>59446.4</v>
      </c>
      <c r="R30" s="44">
        <f t="shared" si="2"/>
        <v>1.7000000000043656</v>
      </c>
      <c r="S30" s="45"/>
      <c r="T30" s="43">
        <v>6.2</v>
      </c>
      <c r="U30" s="44">
        <f t="shared" si="3"/>
        <v>-6.2</v>
      </c>
      <c r="V30" s="46">
        <f t="shared" si="4"/>
        <v>62930.5</v>
      </c>
      <c r="W30" s="46">
        <f t="shared" si="5"/>
        <v>58286.5</v>
      </c>
      <c r="X30" s="44">
        <f t="shared" si="15"/>
        <v>4644</v>
      </c>
      <c r="Y30" s="47">
        <v>55043.2</v>
      </c>
      <c r="Z30" s="43">
        <v>53513.5</v>
      </c>
      <c r="AA30" s="44">
        <f t="shared" si="16"/>
        <v>1529.699999999997</v>
      </c>
      <c r="AB30" s="47">
        <v>7089.300000000003</v>
      </c>
      <c r="AC30" s="43">
        <v>3975</v>
      </c>
      <c r="AD30" s="44">
        <f t="shared" si="17"/>
        <v>3114.300000000003</v>
      </c>
      <c r="AE30" s="45"/>
      <c r="AF30" s="43"/>
      <c r="AG30" s="44">
        <f t="shared" si="18"/>
        <v>0</v>
      </c>
      <c r="AH30" s="45">
        <v>798</v>
      </c>
      <c r="AI30" s="43">
        <v>798</v>
      </c>
      <c r="AJ30" s="42">
        <f t="shared" si="6"/>
        <v>0</v>
      </c>
      <c r="AK30" s="48">
        <f t="shared" si="7"/>
        <v>4648.5</v>
      </c>
      <c r="AL30" s="48">
        <f t="shared" si="8"/>
        <v>0</v>
      </c>
      <c r="AN30" s="48">
        <f t="shared" si="9"/>
        <v>-5.9117155615240335E-12</v>
      </c>
      <c r="AO30" s="48">
        <f t="shared" si="10"/>
        <v>-4648.499999999998</v>
      </c>
    </row>
    <row r="31" spans="1:41" s="48" customFormat="1" ht="17.25" thickBot="1">
      <c r="A31" s="39">
        <v>11</v>
      </c>
      <c r="B31" s="40" t="s">
        <v>26</v>
      </c>
      <c r="C31" s="40">
        <v>8212.2</v>
      </c>
      <c r="D31" s="41">
        <f t="shared" si="0"/>
        <v>50700.799999999996</v>
      </c>
      <c r="E31" s="41">
        <f t="shared" si="1"/>
        <v>47190.8</v>
      </c>
      <c r="F31" s="42">
        <f t="shared" si="11"/>
        <v>3509.9999999999927</v>
      </c>
      <c r="G31" s="41"/>
      <c r="H31" s="43"/>
      <c r="I31" s="44">
        <f t="shared" si="12"/>
        <v>0</v>
      </c>
      <c r="J31" s="45">
        <v>168</v>
      </c>
      <c r="K31" s="43">
        <v>97</v>
      </c>
      <c r="L31" s="44">
        <f t="shared" si="13"/>
        <v>71</v>
      </c>
      <c r="M31" s="45">
        <v>1027.5</v>
      </c>
      <c r="N31" s="43">
        <v>670</v>
      </c>
      <c r="O31" s="44">
        <f t="shared" si="14"/>
        <v>357.5</v>
      </c>
      <c r="P31" s="45">
        <v>49505.299999999996</v>
      </c>
      <c r="Q31" s="43">
        <v>46423.8</v>
      </c>
      <c r="R31" s="44">
        <f t="shared" si="2"/>
        <v>3081.4999999999927</v>
      </c>
      <c r="S31" s="45"/>
      <c r="T31" s="43"/>
      <c r="U31" s="44">
        <f t="shared" si="3"/>
        <v>0</v>
      </c>
      <c r="V31" s="46">
        <f t="shared" si="4"/>
        <v>58913</v>
      </c>
      <c r="W31" s="46">
        <f t="shared" si="5"/>
        <v>41105.5</v>
      </c>
      <c r="X31" s="44">
        <f t="shared" si="15"/>
        <v>17807.5</v>
      </c>
      <c r="Y31" s="47">
        <v>46983.90788132525</v>
      </c>
      <c r="Z31" s="43">
        <v>35429.4</v>
      </c>
      <c r="AA31" s="44">
        <f t="shared" si="16"/>
        <v>11554.507881325248</v>
      </c>
      <c r="AB31" s="47">
        <v>7153.1921186747495</v>
      </c>
      <c r="AC31" s="43">
        <v>3682.5</v>
      </c>
      <c r="AD31" s="44">
        <f t="shared" si="17"/>
        <v>3470.6921186747495</v>
      </c>
      <c r="AE31" s="45"/>
      <c r="AF31" s="43"/>
      <c r="AG31" s="44">
        <f t="shared" si="18"/>
        <v>0</v>
      </c>
      <c r="AH31" s="45">
        <v>4775.9</v>
      </c>
      <c r="AI31" s="43">
        <v>1993.6</v>
      </c>
      <c r="AJ31" s="42">
        <f t="shared" si="6"/>
        <v>2782.2999999999997</v>
      </c>
      <c r="AK31" s="48">
        <f t="shared" si="7"/>
        <v>14297.5</v>
      </c>
      <c r="AL31" s="48">
        <f t="shared" si="8"/>
        <v>0</v>
      </c>
      <c r="AN31" s="48">
        <f t="shared" si="9"/>
        <v>0</v>
      </c>
      <c r="AO31" s="48">
        <f t="shared" si="10"/>
        <v>-14297.500000000004</v>
      </c>
    </row>
    <row r="32" spans="1:41" s="48" customFormat="1" ht="17.25" thickBot="1">
      <c r="A32" s="39">
        <v>12</v>
      </c>
      <c r="B32" s="40" t="s">
        <v>27</v>
      </c>
      <c r="C32" s="40">
        <v>20625</v>
      </c>
      <c r="D32" s="41">
        <f t="shared" si="0"/>
        <v>80975.4</v>
      </c>
      <c r="E32" s="41">
        <f t="shared" si="1"/>
        <v>80972.1</v>
      </c>
      <c r="F32" s="42">
        <f t="shared" si="11"/>
        <v>3.2999999999883585</v>
      </c>
      <c r="G32" s="41"/>
      <c r="H32" s="43"/>
      <c r="I32" s="44">
        <f t="shared" si="12"/>
        <v>0</v>
      </c>
      <c r="J32" s="45">
        <v>28.8</v>
      </c>
      <c r="K32" s="43">
        <v>19.2</v>
      </c>
      <c r="L32" s="44">
        <f t="shared" si="13"/>
        <v>9.600000000000001</v>
      </c>
      <c r="M32" s="45">
        <v>222.1</v>
      </c>
      <c r="N32" s="43">
        <v>222.1</v>
      </c>
      <c r="O32" s="44">
        <f t="shared" si="14"/>
        <v>0</v>
      </c>
      <c r="P32" s="45">
        <v>80724.5</v>
      </c>
      <c r="Q32" s="43">
        <v>80724.8</v>
      </c>
      <c r="R32" s="44">
        <f t="shared" si="2"/>
        <v>-0.3000000000029104</v>
      </c>
      <c r="S32" s="45"/>
      <c r="T32" s="43">
        <v>6</v>
      </c>
      <c r="U32" s="44">
        <f t="shared" si="3"/>
        <v>-6</v>
      </c>
      <c r="V32" s="46">
        <f t="shared" si="4"/>
        <v>101600.42199999999</v>
      </c>
      <c r="W32" s="46">
        <f t="shared" si="5"/>
        <v>87850.1</v>
      </c>
      <c r="X32" s="44">
        <f t="shared" si="15"/>
        <v>13750.321999999986</v>
      </c>
      <c r="Y32" s="47">
        <v>81067</v>
      </c>
      <c r="Z32" s="43">
        <v>81020.6</v>
      </c>
      <c r="AA32" s="44">
        <f t="shared" si="16"/>
        <v>46.39999999999418</v>
      </c>
      <c r="AB32" s="47">
        <v>9525.121999999988</v>
      </c>
      <c r="AC32" s="43">
        <v>5216.5</v>
      </c>
      <c r="AD32" s="44">
        <f t="shared" si="17"/>
        <v>4308.6219999999885</v>
      </c>
      <c r="AE32" s="45"/>
      <c r="AF32" s="43"/>
      <c r="AG32" s="44">
        <f t="shared" si="18"/>
        <v>0</v>
      </c>
      <c r="AH32" s="45">
        <v>11008.3</v>
      </c>
      <c r="AI32" s="43">
        <v>1613</v>
      </c>
      <c r="AJ32" s="42">
        <f t="shared" si="6"/>
        <v>9395.3</v>
      </c>
      <c r="AK32" s="48">
        <f t="shared" si="7"/>
        <v>13747</v>
      </c>
      <c r="AL32" s="48">
        <f t="shared" si="8"/>
        <v>-0.021999999997206032</v>
      </c>
      <c r="AN32" s="48">
        <f t="shared" si="9"/>
        <v>0.021999999997206032</v>
      </c>
      <c r="AO32" s="48">
        <f t="shared" si="10"/>
        <v>-13747</v>
      </c>
    </row>
    <row r="33" spans="1:41" s="48" customFormat="1" ht="17.25" thickBot="1">
      <c r="A33" s="39">
        <v>13</v>
      </c>
      <c r="B33" s="40" t="s">
        <v>28</v>
      </c>
      <c r="C33" s="40">
        <v>19790.8</v>
      </c>
      <c r="D33" s="41">
        <f t="shared" si="0"/>
        <v>24026.1</v>
      </c>
      <c r="E33" s="41">
        <f t="shared" si="1"/>
        <v>23989.5</v>
      </c>
      <c r="F33" s="42">
        <f t="shared" si="11"/>
        <v>36.599999999998545</v>
      </c>
      <c r="G33" s="41"/>
      <c r="H33" s="43"/>
      <c r="I33" s="44">
        <f t="shared" si="12"/>
        <v>0</v>
      </c>
      <c r="J33" s="45"/>
      <c r="K33" s="43"/>
      <c r="L33" s="44">
        <f t="shared" si="13"/>
        <v>0</v>
      </c>
      <c r="M33" s="45">
        <v>210</v>
      </c>
      <c r="N33" s="43">
        <v>175</v>
      </c>
      <c r="O33" s="44">
        <f t="shared" si="14"/>
        <v>35</v>
      </c>
      <c r="P33" s="45">
        <v>23816.1</v>
      </c>
      <c r="Q33" s="43">
        <v>23814.5</v>
      </c>
      <c r="R33" s="44">
        <f t="shared" si="2"/>
        <v>1.5999999999985448</v>
      </c>
      <c r="S33" s="45"/>
      <c r="T33" s="43"/>
      <c r="U33" s="44">
        <f t="shared" si="3"/>
        <v>0</v>
      </c>
      <c r="V33" s="46">
        <f t="shared" si="4"/>
        <v>43816.9</v>
      </c>
      <c r="W33" s="46">
        <f t="shared" si="5"/>
        <v>25870.9</v>
      </c>
      <c r="X33" s="44">
        <f>V33-W33</f>
        <v>17946</v>
      </c>
      <c r="Y33" s="47">
        <v>25818.9</v>
      </c>
      <c r="Z33" s="43">
        <v>23063.2</v>
      </c>
      <c r="AA33" s="44">
        <f t="shared" si="16"/>
        <v>2755.7000000000007</v>
      </c>
      <c r="AB33" s="47">
        <v>11798</v>
      </c>
      <c r="AC33" s="43">
        <v>1875.7</v>
      </c>
      <c r="AD33" s="44">
        <f t="shared" si="17"/>
        <v>9922.3</v>
      </c>
      <c r="AE33" s="45"/>
      <c r="AF33" s="43"/>
      <c r="AG33" s="44">
        <f t="shared" si="18"/>
        <v>0</v>
      </c>
      <c r="AH33" s="45">
        <v>6200</v>
      </c>
      <c r="AI33" s="43">
        <v>932</v>
      </c>
      <c r="AJ33" s="42">
        <f t="shared" si="6"/>
        <v>5268</v>
      </c>
      <c r="AK33" s="48">
        <f t="shared" si="7"/>
        <v>17909.4</v>
      </c>
      <c r="AL33" s="48">
        <f t="shared" si="8"/>
        <v>0</v>
      </c>
      <c r="AN33" s="48">
        <f t="shared" si="9"/>
        <v>0</v>
      </c>
      <c r="AO33" s="48">
        <f t="shared" si="10"/>
        <v>-17909.399999999998</v>
      </c>
    </row>
    <row r="34" spans="1:41" s="48" customFormat="1" ht="17.25" thickBot="1">
      <c r="A34" s="39">
        <v>14</v>
      </c>
      <c r="B34" s="40" t="s">
        <v>29</v>
      </c>
      <c r="C34" s="40">
        <v>1112.5</v>
      </c>
      <c r="D34" s="41">
        <f t="shared" si="0"/>
        <v>18844.300000000003</v>
      </c>
      <c r="E34" s="41">
        <f t="shared" si="1"/>
        <v>18852</v>
      </c>
      <c r="F34" s="42">
        <f t="shared" si="11"/>
        <v>-7.69999999999709</v>
      </c>
      <c r="G34" s="41"/>
      <c r="H34" s="43"/>
      <c r="I34" s="44">
        <f t="shared" si="12"/>
        <v>0</v>
      </c>
      <c r="J34" s="45"/>
      <c r="K34" s="43"/>
      <c r="L34" s="44">
        <f t="shared" si="13"/>
        <v>0</v>
      </c>
      <c r="M34" s="45"/>
      <c r="N34" s="43"/>
      <c r="O34" s="44">
        <f t="shared" si="14"/>
        <v>0</v>
      </c>
      <c r="P34" s="45">
        <v>18844.300000000003</v>
      </c>
      <c r="Q34" s="43">
        <v>18842.6</v>
      </c>
      <c r="R34" s="44">
        <f t="shared" si="2"/>
        <v>1.7000000000043656</v>
      </c>
      <c r="S34" s="45"/>
      <c r="T34" s="43">
        <v>9.4</v>
      </c>
      <c r="U34" s="44">
        <f t="shared" si="3"/>
        <v>-9.4</v>
      </c>
      <c r="V34" s="46">
        <f t="shared" si="4"/>
        <v>19956.8</v>
      </c>
      <c r="W34" s="46">
        <f t="shared" si="5"/>
        <v>18804.9</v>
      </c>
      <c r="X34" s="44">
        <f t="shared" si="15"/>
        <v>1151.8999999999978</v>
      </c>
      <c r="Y34" s="47">
        <v>18196.6</v>
      </c>
      <c r="Z34" s="43">
        <v>18153.9</v>
      </c>
      <c r="AA34" s="44">
        <f t="shared" si="16"/>
        <v>42.69999999999709</v>
      </c>
      <c r="AB34" s="47">
        <v>1760.2000000000007</v>
      </c>
      <c r="AC34" s="43">
        <v>651</v>
      </c>
      <c r="AD34" s="44">
        <f t="shared" si="17"/>
        <v>1109.2000000000007</v>
      </c>
      <c r="AE34" s="45"/>
      <c r="AF34" s="43"/>
      <c r="AG34" s="44">
        <f t="shared" si="18"/>
        <v>0</v>
      </c>
      <c r="AH34" s="45">
        <v>0</v>
      </c>
      <c r="AI34" s="43">
        <v>0</v>
      </c>
      <c r="AJ34" s="42">
        <f t="shared" si="6"/>
        <v>0</v>
      </c>
      <c r="AK34" s="48">
        <f t="shared" si="7"/>
        <v>1159.5999999999985</v>
      </c>
      <c r="AL34" s="48">
        <f t="shared" si="8"/>
        <v>0</v>
      </c>
      <c r="AN34" s="48">
        <f t="shared" si="9"/>
        <v>-3.637978807091713E-12</v>
      </c>
      <c r="AO34" s="48">
        <f t="shared" si="10"/>
        <v>-1159.5999999999985</v>
      </c>
    </row>
    <row r="35" spans="1:41" s="48" customFormat="1" ht="17.25" thickBot="1">
      <c r="A35" s="39">
        <v>15</v>
      </c>
      <c r="B35" s="40" t="s">
        <v>30</v>
      </c>
      <c r="C35" s="40">
        <v>7783.8</v>
      </c>
      <c r="D35" s="41">
        <f t="shared" si="0"/>
        <v>63109.09999999999</v>
      </c>
      <c r="E35" s="41">
        <f t="shared" si="1"/>
        <v>63105.9</v>
      </c>
      <c r="F35" s="42">
        <f t="shared" si="11"/>
        <v>3.1999999999898137</v>
      </c>
      <c r="G35" s="41"/>
      <c r="H35" s="43"/>
      <c r="I35" s="44">
        <f t="shared" si="12"/>
        <v>0</v>
      </c>
      <c r="J35" s="45"/>
      <c r="K35" s="43"/>
      <c r="L35" s="44">
        <f t="shared" si="13"/>
        <v>0</v>
      </c>
      <c r="M35" s="45"/>
      <c r="N35" s="43"/>
      <c r="O35" s="44">
        <f t="shared" si="14"/>
        <v>0</v>
      </c>
      <c r="P35" s="45">
        <v>63109.09999999999</v>
      </c>
      <c r="Q35" s="43">
        <v>63105.9</v>
      </c>
      <c r="R35" s="44">
        <f t="shared" si="2"/>
        <v>3.1999999999898137</v>
      </c>
      <c r="S35" s="45"/>
      <c r="T35" s="43"/>
      <c r="U35" s="44">
        <f t="shared" si="3"/>
        <v>0</v>
      </c>
      <c r="V35" s="46">
        <f t="shared" si="4"/>
        <v>70892.9</v>
      </c>
      <c r="W35" s="46">
        <f t="shared" si="5"/>
        <v>59375.6</v>
      </c>
      <c r="X35" s="44">
        <f t="shared" si="15"/>
        <v>11517.299999999996</v>
      </c>
      <c r="Y35" s="47">
        <v>57734.9</v>
      </c>
      <c r="Z35" s="43">
        <v>54244</v>
      </c>
      <c r="AA35" s="44">
        <f t="shared" si="16"/>
        <v>3490.9000000000015</v>
      </c>
      <c r="AB35" s="47">
        <v>6110</v>
      </c>
      <c r="AC35" s="43">
        <v>4735.6</v>
      </c>
      <c r="AD35" s="44">
        <f t="shared" si="17"/>
        <v>1374.3999999999996</v>
      </c>
      <c r="AE35" s="45"/>
      <c r="AF35" s="43"/>
      <c r="AG35" s="44">
        <f t="shared" si="18"/>
        <v>0</v>
      </c>
      <c r="AH35" s="45">
        <v>7048</v>
      </c>
      <c r="AI35" s="43">
        <v>396</v>
      </c>
      <c r="AJ35" s="42">
        <f t="shared" si="6"/>
        <v>6652</v>
      </c>
      <c r="AK35" s="48">
        <f t="shared" si="7"/>
        <v>11514.099999999999</v>
      </c>
      <c r="AL35" s="48">
        <f t="shared" si="8"/>
        <v>0</v>
      </c>
      <c r="AN35" s="48">
        <f t="shared" si="9"/>
        <v>0</v>
      </c>
      <c r="AO35" s="48">
        <f t="shared" si="10"/>
        <v>-11514.100000000002</v>
      </c>
    </row>
    <row r="36" spans="1:41" s="48" customFormat="1" ht="17.25" thickBot="1">
      <c r="A36" s="39">
        <v>16</v>
      </c>
      <c r="B36" s="40" t="s">
        <v>31</v>
      </c>
      <c r="C36" s="50">
        <v>2202.765</v>
      </c>
      <c r="D36" s="52">
        <f t="shared" si="0"/>
        <v>16285.900000000001</v>
      </c>
      <c r="E36" s="41">
        <f t="shared" si="1"/>
        <v>16284</v>
      </c>
      <c r="F36" s="42">
        <f t="shared" si="11"/>
        <v>1.9000000000014552</v>
      </c>
      <c r="G36" s="41"/>
      <c r="H36" s="43"/>
      <c r="I36" s="44">
        <f t="shared" si="12"/>
        <v>0</v>
      </c>
      <c r="J36" s="45"/>
      <c r="K36" s="43"/>
      <c r="L36" s="44">
        <f t="shared" si="13"/>
        <v>0</v>
      </c>
      <c r="M36" s="45"/>
      <c r="N36" s="43"/>
      <c r="O36" s="44">
        <f t="shared" si="14"/>
        <v>0</v>
      </c>
      <c r="P36" s="45">
        <v>16285.900000000001</v>
      </c>
      <c r="Q36" s="43">
        <v>16284</v>
      </c>
      <c r="R36" s="44">
        <f t="shared" si="2"/>
        <v>1.9000000000014552</v>
      </c>
      <c r="S36" s="47"/>
      <c r="T36" s="43"/>
      <c r="U36" s="44">
        <f t="shared" si="3"/>
        <v>0</v>
      </c>
      <c r="V36" s="49">
        <f t="shared" si="4"/>
        <v>18488.665</v>
      </c>
      <c r="W36" s="46">
        <f t="shared" si="5"/>
        <v>17805.8</v>
      </c>
      <c r="X36" s="44">
        <f t="shared" si="15"/>
        <v>682.8650000000016</v>
      </c>
      <c r="Y36" s="47">
        <v>16101.445695807399</v>
      </c>
      <c r="Z36" s="43">
        <v>15793.1</v>
      </c>
      <c r="AA36" s="44">
        <f t="shared" si="16"/>
        <v>308.34569580739844</v>
      </c>
      <c r="AB36" s="47">
        <v>1685.508750344101</v>
      </c>
      <c r="AC36" s="43">
        <v>1334.7</v>
      </c>
      <c r="AD36" s="44">
        <f t="shared" si="17"/>
        <v>350.8087503441009</v>
      </c>
      <c r="AE36" s="45"/>
      <c r="AF36" s="43"/>
      <c r="AG36" s="44">
        <f t="shared" si="18"/>
        <v>0</v>
      </c>
      <c r="AH36" s="47">
        <v>701.7105538485</v>
      </c>
      <c r="AI36" s="43">
        <v>678</v>
      </c>
      <c r="AJ36" s="42">
        <f t="shared" si="6"/>
        <v>23.710553848500012</v>
      </c>
      <c r="AK36" s="48">
        <f t="shared" si="7"/>
        <v>680.9650000000001</v>
      </c>
      <c r="AL36" s="48">
        <f t="shared" si="8"/>
        <v>0</v>
      </c>
      <c r="AN36" s="48">
        <f t="shared" si="9"/>
        <v>0</v>
      </c>
      <c r="AO36" s="48">
        <f t="shared" si="10"/>
        <v>-680.9650000000006</v>
      </c>
    </row>
    <row r="37" spans="1:41" s="48" customFormat="1" ht="17.25" thickBot="1">
      <c r="A37" s="39">
        <v>17</v>
      </c>
      <c r="B37" s="40" t="s">
        <v>32</v>
      </c>
      <c r="C37" s="40">
        <v>10066.3</v>
      </c>
      <c r="D37" s="41">
        <f t="shared" si="0"/>
        <v>34901.4</v>
      </c>
      <c r="E37" s="41">
        <f t="shared" si="1"/>
        <v>34971.6</v>
      </c>
      <c r="F37" s="42">
        <f t="shared" si="11"/>
        <v>-70.19999999999709</v>
      </c>
      <c r="G37" s="41"/>
      <c r="H37" s="43"/>
      <c r="I37" s="44">
        <f t="shared" si="12"/>
        <v>0</v>
      </c>
      <c r="J37" s="45"/>
      <c r="K37" s="43"/>
      <c r="L37" s="44">
        <f t="shared" si="13"/>
        <v>0</v>
      </c>
      <c r="M37" s="45"/>
      <c r="N37" s="43"/>
      <c r="O37" s="44">
        <f t="shared" si="14"/>
        <v>0</v>
      </c>
      <c r="P37" s="45">
        <v>34901.4</v>
      </c>
      <c r="Q37" s="43">
        <v>34899.6</v>
      </c>
      <c r="R37" s="44">
        <f t="shared" si="2"/>
        <v>1.8000000000029104</v>
      </c>
      <c r="S37" s="45"/>
      <c r="T37" s="43">
        <v>72</v>
      </c>
      <c r="U37" s="44">
        <f t="shared" si="3"/>
        <v>-72</v>
      </c>
      <c r="V37" s="46">
        <f t="shared" si="4"/>
        <v>44967.7</v>
      </c>
      <c r="W37" s="46">
        <f t="shared" si="5"/>
        <v>39154.8</v>
      </c>
      <c r="X37" s="44">
        <f t="shared" si="15"/>
        <v>5812.899999999994</v>
      </c>
      <c r="Y37" s="47">
        <v>37071.424999999996</v>
      </c>
      <c r="Z37" s="43">
        <v>35639.8</v>
      </c>
      <c r="AA37" s="44">
        <f t="shared" si="16"/>
        <v>1431.6249999999927</v>
      </c>
      <c r="AB37" s="47">
        <v>4931.5</v>
      </c>
      <c r="AC37" s="43">
        <v>3455</v>
      </c>
      <c r="AD37" s="44">
        <f t="shared" si="17"/>
        <v>1476.5</v>
      </c>
      <c r="AE37" s="45"/>
      <c r="AF37" s="43"/>
      <c r="AG37" s="44">
        <f t="shared" si="18"/>
        <v>0</v>
      </c>
      <c r="AH37" s="47">
        <v>2964.775</v>
      </c>
      <c r="AI37" s="43">
        <v>60</v>
      </c>
      <c r="AJ37" s="42">
        <f t="shared" si="6"/>
        <v>2904.775</v>
      </c>
      <c r="AK37" s="48">
        <f t="shared" si="7"/>
        <v>5883.099999999991</v>
      </c>
      <c r="AL37" s="48">
        <f t="shared" si="8"/>
        <v>0</v>
      </c>
      <c r="AN37" s="48">
        <f t="shared" si="9"/>
        <v>0</v>
      </c>
      <c r="AO37" s="48">
        <f t="shared" si="10"/>
        <v>-5883.099999999995</v>
      </c>
    </row>
    <row r="38" spans="1:41" s="48" customFormat="1" ht="17.25" thickBot="1">
      <c r="A38" s="39">
        <v>18</v>
      </c>
      <c r="B38" s="40" t="s">
        <v>33</v>
      </c>
      <c r="C38" s="40">
        <v>779.3</v>
      </c>
      <c r="D38" s="41">
        <f t="shared" si="0"/>
        <v>20789.1</v>
      </c>
      <c r="E38" s="41">
        <f t="shared" si="1"/>
        <v>20870.6</v>
      </c>
      <c r="F38" s="42">
        <f t="shared" si="11"/>
        <v>-81.5</v>
      </c>
      <c r="G38" s="41"/>
      <c r="H38" s="43"/>
      <c r="I38" s="44">
        <f t="shared" si="12"/>
        <v>0</v>
      </c>
      <c r="J38" s="45"/>
      <c r="K38" s="43"/>
      <c r="L38" s="44">
        <f t="shared" si="13"/>
        <v>0</v>
      </c>
      <c r="M38" s="45">
        <v>200</v>
      </c>
      <c r="N38" s="43">
        <v>200</v>
      </c>
      <c r="O38" s="44">
        <f t="shared" si="14"/>
        <v>0</v>
      </c>
      <c r="P38" s="45">
        <v>20589.1</v>
      </c>
      <c r="Q38" s="43">
        <v>20586.1</v>
      </c>
      <c r="R38" s="44">
        <f t="shared" si="2"/>
        <v>3</v>
      </c>
      <c r="S38" s="45"/>
      <c r="T38" s="43">
        <v>84.5</v>
      </c>
      <c r="U38" s="44">
        <f t="shared" si="3"/>
        <v>-84.5</v>
      </c>
      <c r="V38" s="46">
        <f t="shared" si="4"/>
        <v>21568.399999999998</v>
      </c>
      <c r="W38" s="46">
        <f t="shared" si="5"/>
        <v>20265.8</v>
      </c>
      <c r="X38" s="44">
        <f t="shared" si="15"/>
        <v>1302.5999999999985</v>
      </c>
      <c r="Y38" s="47">
        <v>19878.275599999997</v>
      </c>
      <c r="Z38" s="43">
        <v>18961</v>
      </c>
      <c r="AA38" s="44">
        <f t="shared" si="16"/>
        <v>917.2755999999972</v>
      </c>
      <c r="AB38" s="47">
        <v>1422.1244000000006</v>
      </c>
      <c r="AC38" s="43">
        <v>1006.8</v>
      </c>
      <c r="AD38" s="44">
        <f t="shared" si="17"/>
        <v>415.32440000000065</v>
      </c>
      <c r="AE38" s="45"/>
      <c r="AF38" s="43"/>
      <c r="AG38" s="44">
        <f t="shared" si="18"/>
        <v>0</v>
      </c>
      <c r="AH38" s="45">
        <v>268</v>
      </c>
      <c r="AI38" s="43">
        <v>298</v>
      </c>
      <c r="AJ38" s="42">
        <f t="shared" si="6"/>
        <v>-30</v>
      </c>
      <c r="AK38" s="48">
        <f t="shared" si="7"/>
        <v>1384.0999999999985</v>
      </c>
      <c r="AL38" s="48">
        <f t="shared" si="8"/>
        <v>0</v>
      </c>
      <c r="AN38" s="48">
        <f t="shared" si="9"/>
        <v>0</v>
      </c>
      <c r="AO38" s="48">
        <f t="shared" si="10"/>
        <v>-1384.0999999999992</v>
      </c>
    </row>
    <row r="39" spans="1:41" s="48" customFormat="1" ht="17.25" thickBot="1">
      <c r="A39" s="39">
        <v>19</v>
      </c>
      <c r="B39" s="40" t="s">
        <v>34</v>
      </c>
      <c r="C39" s="40">
        <v>5008.2</v>
      </c>
      <c r="D39" s="41">
        <f t="shared" si="0"/>
        <v>36730</v>
      </c>
      <c r="E39" s="41">
        <f t="shared" si="1"/>
        <v>36878.2</v>
      </c>
      <c r="F39" s="42">
        <f t="shared" si="11"/>
        <v>-148.1999999999971</v>
      </c>
      <c r="G39" s="41"/>
      <c r="H39" s="43"/>
      <c r="I39" s="44">
        <f t="shared" si="12"/>
        <v>0</v>
      </c>
      <c r="J39" s="45">
        <v>24</v>
      </c>
      <c r="K39" s="43">
        <v>20</v>
      </c>
      <c r="L39" s="44">
        <f t="shared" si="13"/>
        <v>4</v>
      </c>
      <c r="M39" s="45"/>
      <c r="N39" s="43">
        <v>150</v>
      </c>
      <c r="O39" s="44">
        <f t="shared" si="14"/>
        <v>-150</v>
      </c>
      <c r="P39" s="45">
        <v>36706</v>
      </c>
      <c r="Q39" s="43">
        <v>36705</v>
      </c>
      <c r="R39" s="44">
        <f t="shared" si="2"/>
        <v>1</v>
      </c>
      <c r="S39" s="45"/>
      <c r="T39" s="43">
        <v>3.2</v>
      </c>
      <c r="U39" s="44">
        <f t="shared" si="3"/>
        <v>-3.2</v>
      </c>
      <c r="V39" s="46">
        <f t="shared" si="4"/>
        <v>41738.200000000004</v>
      </c>
      <c r="W39" s="46">
        <f t="shared" si="5"/>
        <v>38374.899999999994</v>
      </c>
      <c r="X39" s="44">
        <f t="shared" si="15"/>
        <v>3363.30000000001</v>
      </c>
      <c r="Y39" s="47">
        <v>37627.5</v>
      </c>
      <c r="Z39" s="43">
        <v>34824.1</v>
      </c>
      <c r="AA39" s="44">
        <f t="shared" si="16"/>
        <v>2803.4000000000015</v>
      </c>
      <c r="AB39" s="47">
        <v>2624.2000000000044</v>
      </c>
      <c r="AC39" s="43">
        <v>2756.6</v>
      </c>
      <c r="AD39" s="44">
        <f t="shared" si="17"/>
        <v>-132.39999999999554</v>
      </c>
      <c r="AE39" s="45"/>
      <c r="AF39" s="43"/>
      <c r="AG39" s="44">
        <f t="shared" si="18"/>
        <v>0</v>
      </c>
      <c r="AH39" s="45">
        <v>1486.5</v>
      </c>
      <c r="AI39" s="43">
        <v>794.2</v>
      </c>
      <c r="AJ39" s="42">
        <f t="shared" si="6"/>
        <v>692.3</v>
      </c>
      <c r="AK39" s="48">
        <f t="shared" si="7"/>
        <v>3511.5</v>
      </c>
      <c r="AL39" s="48">
        <f t="shared" si="8"/>
        <v>0</v>
      </c>
      <c r="AN39" s="48">
        <f t="shared" si="9"/>
        <v>0</v>
      </c>
      <c r="AO39" s="48">
        <f t="shared" si="10"/>
        <v>-3511.5000000000027</v>
      </c>
    </row>
    <row r="40" spans="1:41" s="48" customFormat="1" ht="17.25" thickBot="1">
      <c r="A40" s="39">
        <v>20</v>
      </c>
      <c r="B40" s="40" t="s">
        <v>35</v>
      </c>
      <c r="C40" s="40">
        <v>2370.6</v>
      </c>
      <c r="D40" s="41">
        <f t="shared" si="0"/>
        <v>28265.4</v>
      </c>
      <c r="E40" s="41">
        <f t="shared" si="1"/>
        <v>28381</v>
      </c>
      <c r="F40" s="42">
        <f t="shared" si="11"/>
        <v>-115.59999999999854</v>
      </c>
      <c r="G40" s="41"/>
      <c r="H40" s="43"/>
      <c r="I40" s="44">
        <f t="shared" si="12"/>
        <v>0</v>
      </c>
      <c r="J40" s="45"/>
      <c r="K40" s="43"/>
      <c r="L40" s="44">
        <f t="shared" si="13"/>
        <v>0</v>
      </c>
      <c r="M40" s="45"/>
      <c r="N40" s="43">
        <v>100</v>
      </c>
      <c r="O40" s="44">
        <f t="shared" si="14"/>
        <v>-100</v>
      </c>
      <c r="P40" s="45">
        <v>28265.4</v>
      </c>
      <c r="Q40" s="43">
        <v>28262.9</v>
      </c>
      <c r="R40" s="44">
        <f t="shared" si="2"/>
        <v>2.5</v>
      </c>
      <c r="S40" s="47"/>
      <c r="T40" s="43">
        <v>18.1</v>
      </c>
      <c r="U40" s="44">
        <f t="shared" si="3"/>
        <v>-18.1</v>
      </c>
      <c r="V40" s="49">
        <f t="shared" si="4"/>
        <v>30636</v>
      </c>
      <c r="W40" s="46">
        <f t="shared" si="5"/>
        <v>28978.2</v>
      </c>
      <c r="X40" s="44">
        <f>V40-W40</f>
        <v>1657.7999999999993</v>
      </c>
      <c r="Y40" s="47">
        <v>28457.625</v>
      </c>
      <c r="Z40" s="43">
        <v>27762</v>
      </c>
      <c r="AA40" s="44">
        <f t="shared" si="16"/>
        <v>695.625</v>
      </c>
      <c r="AB40" s="47">
        <v>1580.625</v>
      </c>
      <c r="AC40" s="43">
        <v>856.2</v>
      </c>
      <c r="AD40" s="44">
        <f t="shared" si="17"/>
        <v>724.425</v>
      </c>
      <c r="AE40" s="45"/>
      <c r="AF40" s="43"/>
      <c r="AG40" s="44">
        <f t="shared" si="18"/>
        <v>0</v>
      </c>
      <c r="AH40" s="45">
        <v>597.75</v>
      </c>
      <c r="AI40" s="43">
        <v>360</v>
      </c>
      <c r="AJ40" s="42">
        <f t="shared" si="6"/>
        <v>237.75</v>
      </c>
      <c r="AK40" s="48">
        <f t="shared" si="7"/>
        <v>1773.3999999999978</v>
      </c>
      <c r="AL40" s="48">
        <f t="shared" si="8"/>
        <v>0</v>
      </c>
      <c r="AN40" s="48">
        <f t="shared" si="9"/>
        <v>0</v>
      </c>
      <c r="AO40" s="48">
        <f t="shared" si="10"/>
        <v>-1773.3999999999992</v>
      </c>
    </row>
    <row r="41" spans="1:41" s="48" customFormat="1" ht="17.25" thickBot="1">
      <c r="A41" s="39">
        <v>21</v>
      </c>
      <c r="B41" s="40" t="s">
        <v>36</v>
      </c>
      <c r="C41" s="40">
        <v>1923.6</v>
      </c>
      <c r="D41" s="41">
        <f t="shared" si="0"/>
        <v>33745.5</v>
      </c>
      <c r="E41" s="41">
        <f t="shared" si="1"/>
        <v>33726.2</v>
      </c>
      <c r="F41" s="42">
        <f t="shared" si="11"/>
        <v>19.30000000000291</v>
      </c>
      <c r="G41" s="41"/>
      <c r="H41" s="43"/>
      <c r="I41" s="44">
        <f t="shared" si="12"/>
        <v>0</v>
      </c>
      <c r="J41" s="45"/>
      <c r="K41" s="43"/>
      <c r="L41" s="44">
        <f t="shared" si="13"/>
        <v>0</v>
      </c>
      <c r="M41" s="45">
        <v>126.6</v>
      </c>
      <c r="N41" s="43">
        <v>110.5</v>
      </c>
      <c r="O41" s="44">
        <f t="shared" si="14"/>
        <v>16.099999999999994</v>
      </c>
      <c r="P41" s="45">
        <v>33618.9</v>
      </c>
      <c r="Q41" s="43">
        <v>33615.7</v>
      </c>
      <c r="R41" s="44">
        <f t="shared" si="2"/>
        <v>3.2000000000043656</v>
      </c>
      <c r="S41" s="45"/>
      <c r="T41" s="43"/>
      <c r="U41" s="44">
        <f t="shared" si="3"/>
        <v>0</v>
      </c>
      <c r="V41" s="46">
        <f t="shared" si="4"/>
        <v>35669.100000000006</v>
      </c>
      <c r="W41" s="46">
        <f t="shared" si="5"/>
        <v>34137.9</v>
      </c>
      <c r="X41" s="44">
        <f t="shared" si="15"/>
        <v>1531.2000000000044</v>
      </c>
      <c r="Y41" s="47">
        <v>30018.7</v>
      </c>
      <c r="Z41" s="43">
        <v>29379.9</v>
      </c>
      <c r="AA41" s="44">
        <f t="shared" si="16"/>
        <v>638.7999999999993</v>
      </c>
      <c r="AB41" s="47">
        <v>3752.100000000002</v>
      </c>
      <c r="AC41" s="43">
        <v>3150</v>
      </c>
      <c r="AD41" s="44">
        <f t="shared" si="17"/>
        <v>602.1000000000022</v>
      </c>
      <c r="AE41" s="45"/>
      <c r="AF41" s="43"/>
      <c r="AG41" s="44">
        <f t="shared" si="18"/>
        <v>0</v>
      </c>
      <c r="AH41" s="45">
        <v>1898.3</v>
      </c>
      <c r="AI41" s="43">
        <v>1608</v>
      </c>
      <c r="AJ41" s="42">
        <f t="shared" si="6"/>
        <v>290.29999999999995</v>
      </c>
      <c r="AK41" s="48">
        <f t="shared" si="7"/>
        <v>1511.8999999999942</v>
      </c>
      <c r="AL41" s="48">
        <f t="shared" si="8"/>
        <v>0</v>
      </c>
      <c r="AN41" s="48">
        <f t="shared" si="9"/>
        <v>5.9117155615240335E-12</v>
      </c>
      <c r="AO41" s="48">
        <f t="shared" si="10"/>
        <v>-1511.8999999999955</v>
      </c>
    </row>
    <row r="42" spans="1:41" s="48" customFormat="1" ht="17.25" thickBot="1">
      <c r="A42" s="39">
        <v>22</v>
      </c>
      <c r="B42" s="40" t="s">
        <v>37</v>
      </c>
      <c r="C42" s="40">
        <v>5302.4</v>
      </c>
      <c r="D42" s="41">
        <f t="shared" si="0"/>
        <v>33702.299999999996</v>
      </c>
      <c r="E42" s="41">
        <f t="shared" si="1"/>
        <v>32244.899999999998</v>
      </c>
      <c r="F42" s="42">
        <f t="shared" si="11"/>
        <v>1457.3999999999978</v>
      </c>
      <c r="G42" s="41"/>
      <c r="H42" s="43"/>
      <c r="I42" s="44">
        <f t="shared" si="12"/>
        <v>0</v>
      </c>
      <c r="J42" s="45"/>
      <c r="K42" s="43"/>
      <c r="L42" s="44">
        <f t="shared" si="13"/>
        <v>0</v>
      </c>
      <c r="M42" s="45">
        <v>55</v>
      </c>
      <c r="N42" s="43">
        <v>555</v>
      </c>
      <c r="O42" s="44">
        <f t="shared" si="14"/>
        <v>-500</v>
      </c>
      <c r="P42" s="45">
        <v>33647.299999999996</v>
      </c>
      <c r="Q42" s="43">
        <v>31564.8</v>
      </c>
      <c r="R42" s="44">
        <f t="shared" si="2"/>
        <v>2082.4999999999964</v>
      </c>
      <c r="S42" s="45"/>
      <c r="T42" s="43">
        <v>125.1</v>
      </c>
      <c r="U42" s="44">
        <f t="shared" si="3"/>
        <v>-125.1</v>
      </c>
      <c r="V42" s="46">
        <f t="shared" si="4"/>
        <v>39004.700000000004</v>
      </c>
      <c r="W42" s="46">
        <f t="shared" si="5"/>
        <v>35932.1</v>
      </c>
      <c r="X42" s="44">
        <f t="shared" si="15"/>
        <v>3072.600000000006</v>
      </c>
      <c r="Y42" s="47">
        <v>34105.3</v>
      </c>
      <c r="Z42" s="43">
        <v>33235.6</v>
      </c>
      <c r="AA42" s="44">
        <f t="shared" si="16"/>
        <v>869.7000000000044</v>
      </c>
      <c r="AB42" s="47">
        <v>3891.4000000000015</v>
      </c>
      <c r="AC42" s="43">
        <v>1769.5</v>
      </c>
      <c r="AD42" s="44">
        <f t="shared" si="17"/>
        <v>2121.9000000000015</v>
      </c>
      <c r="AE42" s="45"/>
      <c r="AF42" s="43"/>
      <c r="AG42" s="44">
        <f t="shared" si="18"/>
        <v>0</v>
      </c>
      <c r="AH42" s="45">
        <v>1008</v>
      </c>
      <c r="AI42" s="43">
        <v>927</v>
      </c>
      <c r="AJ42" s="42">
        <f t="shared" si="6"/>
        <v>81</v>
      </c>
      <c r="AK42" s="48">
        <f t="shared" si="7"/>
        <v>1615.199999999997</v>
      </c>
      <c r="AL42" s="48">
        <f t="shared" si="8"/>
        <v>0</v>
      </c>
      <c r="AN42" s="48">
        <f t="shared" si="9"/>
        <v>9.094947017729282E-12</v>
      </c>
      <c r="AO42" s="48">
        <f t="shared" si="10"/>
        <v>-1615.199999999999</v>
      </c>
    </row>
    <row r="43" spans="1:41" s="48" customFormat="1" ht="17.25" thickBot="1">
      <c r="A43" s="39">
        <v>23</v>
      </c>
      <c r="B43" s="40" t="s">
        <v>38</v>
      </c>
      <c r="C43" s="40">
        <v>1496.3</v>
      </c>
      <c r="D43" s="41">
        <f t="shared" si="0"/>
        <v>18249.5</v>
      </c>
      <c r="E43" s="41">
        <f t="shared" si="1"/>
        <v>18592.5</v>
      </c>
      <c r="F43" s="42">
        <f t="shared" si="11"/>
        <v>-343</v>
      </c>
      <c r="G43" s="41"/>
      <c r="H43" s="43"/>
      <c r="I43" s="44">
        <f t="shared" si="12"/>
        <v>0</v>
      </c>
      <c r="J43" s="45"/>
      <c r="K43" s="43"/>
      <c r="L43" s="44">
        <f t="shared" si="13"/>
        <v>0</v>
      </c>
      <c r="M43" s="45"/>
      <c r="N43" s="43">
        <v>232.4</v>
      </c>
      <c r="O43" s="44">
        <f t="shared" si="14"/>
        <v>-232.4</v>
      </c>
      <c r="P43" s="45">
        <v>18249.5</v>
      </c>
      <c r="Q43" s="43">
        <v>18247.1</v>
      </c>
      <c r="R43" s="44">
        <f t="shared" si="2"/>
        <v>2.400000000001455</v>
      </c>
      <c r="S43" s="45"/>
      <c r="T43" s="43">
        <v>113</v>
      </c>
      <c r="U43" s="44">
        <f t="shared" si="3"/>
        <v>-113</v>
      </c>
      <c r="V43" s="46">
        <f t="shared" si="4"/>
        <v>19745.8</v>
      </c>
      <c r="W43" s="46">
        <f t="shared" si="5"/>
        <v>17802.8</v>
      </c>
      <c r="X43" s="44">
        <f t="shared" si="15"/>
        <v>1943</v>
      </c>
      <c r="Y43" s="47">
        <v>17823.8</v>
      </c>
      <c r="Z43" s="43">
        <v>16423.6</v>
      </c>
      <c r="AA43" s="44">
        <f t="shared" si="16"/>
        <v>1400.2000000000007</v>
      </c>
      <c r="AB43" s="47">
        <v>1882</v>
      </c>
      <c r="AC43" s="43">
        <v>1349.2</v>
      </c>
      <c r="AD43" s="44">
        <f t="shared" si="17"/>
        <v>532.8</v>
      </c>
      <c r="AE43" s="45"/>
      <c r="AF43" s="43"/>
      <c r="AG43" s="44">
        <f t="shared" si="18"/>
        <v>0</v>
      </c>
      <c r="AH43" s="45">
        <v>40</v>
      </c>
      <c r="AI43" s="43">
        <v>30</v>
      </c>
      <c r="AJ43" s="42">
        <f t="shared" si="6"/>
        <v>10</v>
      </c>
      <c r="AK43" s="48">
        <f t="shared" si="7"/>
        <v>2286</v>
      </c>
      <c r="AL43" s="48">
        <f t="shared" si="8"/>
        <v>0</v>
      </c>
      <c r="AN43" s="48">
        <f t="shared" si="9"/>
        <v>0</v>
      </c>
      <c r="AO43" s="48">
        <f t="shared" si="10"/>
        <v>-2286.000000000001</v>
      </c>
    </row>
    <row r="44" spans="1:41" s="48" customFormat="1" ht="17.25" thickBot="1">
      <c r="A44" s="39">
        <v>24</v>
      </c>
      <c r="B44" s="40" t="s">
        <v>39</v>
      </c>
      <c r="C44" s="40">
        <v>829.4</v>
      </c>
      <c r="D44" s="41">
        <f t="shared" si="0"/>
        <v>28777.100000000002</v>
      </c>
      <c r="E44" s="41">
        <f t="shared" si="1"/>
        <v>30370</v>
      </c>
      <c r="F44" s="42">
        <f t="shared" si="11"/>
        <v>-1592.8999999999978</v>
      </c>
      <c r="G44" s="41"/>
      <c r="H44" s="43"/>
      <c r="I44" s="44">
        <f t="shared" si="12"/>
        <v>0</v>
      </c>
      <c r="J44" s="45"/>
      <c r="K44" s="43"/>
      <c r="L44" s="44">
        <f t="shared" si="13"/>
        <v>0</v>
      </c>
      <c r="M44" s="45"/>
      <c r="N44" s="43">
        <v>1450</v>
      </c>
      <c r="O44" s="44">
        <f t="shared" si="14"/>
        <v>-1450</v>
      </c>
      <c r="P44" s="45">
        <v>28777.100000000002</v>
      </c>
      <c r="Q44" s="43">
        <v>28906.7</v>
      </c>
      <c r="R44" s="44">
        <f t="shared" si="2"/>
        <v>-129.59999999999854</v>
      </c>
      <c r="S44" s="45"/>
      <c r="T44" s="43">
        <v>13.3</v>
      </c>
      <c r="U44" s="44">
        <f t="shared" si="3"/>
        <v>-13.3</v>
      </c>
      <c r="V44" s="46">
        <f t="shared" si="4"/>
        <v>29606.499999999996</v>
      </c>
      <c r="W44" s="46">
        <f t="shared" si="5"/>
        <v>31179.5</v>
      </c>
      <c r="X44" s="44">
        <f t="shared" si="15"/>
        <v>-1573.0000000000036</v>
      </c>
      <c r="Y44" s="47">
        <v>26242.1</v>
      </c>
      <c r="Z44" s="43">
        <v>27655.9</v>
      </c>
      <c r="AA44" s="44">
        <f t="shared" si="16"/>
        <v>-1413.800000000003</v>
      </c>
      <c r="AB44" s="47">
        <v>2627.399999999998</v>
      </c>
      <c r="AC44" s="43">
        <v>2768.6</v>
      </c>
      <c r="AD44" s="44">
        <f t="shared" si="17"/>
        <v>-141.2000000000021</v>
      </c>
      <c r="AE44" s="45"/>
      <c r="AF44" s="43"/>
      <c r="AG44" s="44">
        <f t="shared" si="18"/>
        <v>0</v>
      </c>
      <c r="AH44" s="45">
        <v>737</v>
      </c>
      <c r="AI44" s="43">
        <v>755</v>
      </c>
      <c r="AJ44" s="42">
        <f t="shared" si="6"/>
        <v>-18</v>
      </c>
      <c r="AK44" s="48">
        <f t="shared" si="7"/>
        <v>19.900000000001455</v>
      </c>
      <c r="AL44" s="48">
        <f t="shared" si="8"/>
        <v>0</v>
      </c>
      <c r="AN44" s="48">
        <f t="shared" si="9"/>
        <v>-5.7980287238024175E-12</v>
      </c>
      <c r="AO44" s="48">
        <f t="shared" si="10"/>
        <v>-19.899999999999977</v>
      </c>
    </row>
    <row r="45" spans="1:41" s="48" customFormat="1" ht="17.25" thickBot="1">
      <c r="A45" s="39">
        <v>25</v>
      </c>
      <c r="B45" s="40" t="s">
        <v>40</v>
      </c>
      <c r="C45" s="40">
        <v>1795</v>
      </c>
      <c r="D45" s="41">
        <f t="shared" si="0"/>
        <v>33070.5</v>
      </c>
      <c r="E45" s="41">
        <f t="shared" si="1"/>
        <v>32817.3</v>
      </c>
      <c r="F45" s="42">
        <f t="shared" si="11"/>
        <v>253.1999999999971</v>
      </c>
      <c r="G45" s="41"/>
      <c r="H45" s="43"/>
      <c r="I45" s="44">
        <f t="shared" si="12"/>
        <v>0</v>
      </c>
      <c r="J45" s="45">
        <v>280</v>
      </c>
      <c r="K45" s="43">
        <v>142.8</v>
      </c>
      <c r="L45" s="44">
        <f t="shared" si="13"/>
        <v>137.2</v>
      </c>
      <c r="M45" s="45">
        <v>86.6</v>
      </c>
      <c r="N45" s="43">
        <v>86.6</v>
      </c>
      <c r="O45" s="44">
        <f t="shared" si="14"/>
        <v>0</v>
      </c>
      <c r="P45" s="45">
        <v>32583.899999999998</v>
      </c>
      <c r="Q45" s="43">
        <v>32581.9</v>
      </c>
      <c r="R45" s="44">
        <f t="shared" si="2"/>
        <v>1.999999999996362</v>
      </c>
      <c r="S45" s="45">
        <v>120</v>
      </c>
      <c r="T45" s="43">
        <v>6</v>
      </c>
      <c r="U45" s="44">
        <f t="shared" si="3"/>
        <v>114</v>
      </c>
      <c r="V45" s="46">
        <f t="shared" si="4"/>
        <v>34865.49999999999</v>
      </c>
      <c r="W45" s="46">
        <f t="shared" si="5"/>
        <v>31653.300000000003</v>
      </c>
      <c r="X45" s="44">
        <f t="shared" si="15"/>
        <v>3212.19999999999</v>
      </c>
      <c r="Y45" s="47">
        <v>32333.299999999985</v>
      </c>
      <c r="Z45" s="43">
        <v>29818.9</v>
      </c>
      <c r="AA45" s="44">
        <f t="shared" si="16"/>
        <v>2514.3999999999833</v>
      </c>
      <c r="AB45" s="47">
        <v>2532.200000000008</v>
      </c>
      <c r="AC45" s="43">
        <v>1834.4</v>
      </c>
      <c r="AD45" s="44">
        <f t="shared" si="17"/>
        <v>697.8000000000079</v>
      </c>
      <c r="AE45" s="45"/>
      <c r="AF45" s="43"/>
      <c r="AG45" s="44">
        <f t="shared" si="18"/>
        <v>0</v>
      </c>
      <c r="AH45" s="45">
        <v>0</v>
      </c>
      <c r="AI45" s="43">
        <v>0</v>
      </c>
      <c r="AJ45" s="42">
        <f t="shared" si="6"/>
        <v>0</v>
      </c>
      <c r="AK45" s="48">
        <f t="shared" si="7"/>
        <v>2959</v>
      </c>
      <c r="AL45" s="48">
        <f t="shared" si="8"/>
        <v>0</v>
      </c>
      <c r="AN45" s="48">
        <f t="shared" si="9"/>
        <v>-7.275957614183426E-12</v>
      </c>
      <c r="AO45" s="48">
        <f t="shared" si="10"/>
        <v>-2959</v>
      </c>
    </row>
    <row r="46" spans="1:41" s="48" customFormat="1" ht="17.25" thickBot="1">
      <c r="A46" s="39">
        <v>26</v>
      </c>
      <c r="B46" s="40" t="s">
        <v>41</v>
      </c>
      <c r="C46" s="40">
        <v>5209.2</v>
      </c>
      <c r="D46" s="41">
        <f t="shared" si="0"/>
        <v>28767.2</v>
      </c>
      <c r="E46" s="41">
        <f t="shared" si="1"/>
        <v>28765.5</v>
      </c>
      <c r="F46" s="42">
        <f t="shared" si="11"/>
        <v>1.7000000000007276</v>
      </c>
      <c r="G46" s="41"/>
      <c r="H46" s="43"/>
      <c r="I46" s="44">
        <f t="shared" si="12"/>
        <v>0</v>
      </c>
      <c r="J46" s="45"/>
      <c r="K46" s="43"/>
      <c r="L46" s="44">
        <f t="shared" si="13"/>
        <v>0</v>
      </c>
      <c r="M46" s="45"/>
      <c r="N46" s="43"/>
      <c r="O46" s="44">
        <f t="shared" si="14"/>
        <v>0</v>
      </c>
      <c r="P46" s="45">
        <v>28767.2</v>
      </c>
      <c r="Q46" s="43">
        <v>28765.5</v>
      </c>
      <c r="R46" s="44">
        <f t="shared" si="2"/>
        <v>1.7000000000007276</v>
      </c>
      <c r="S46" s="45"/>
      <c r="T46" s="43"/>
      <c r="U46" s="44">
        <f t="shared" si="3"/>
        <v>0</v>
      </c>
      <c r="V46" s="46">
        <f t="shared" si="4"/>
        <v>33976.399999999994</v>
      </c>
      <c r="W46" s="46">
        <f t="shared" si="5"/>
        <v>27737.1</v>
      </c>
      <c r="X46" s="44">
        <f t="shared" si="15"/>
        <v>6239.299999999996</v>
      </c>
      <c r="Y46" s="47">
        <v>29759.6</v>
      </c>
      <c r="Z46" s="43">
        <v>26749.8</v>
      </c>
      <c r="AA46" s="44">
        <f t="shared" si="16"/>
        <v>3009.7999999999993</v>
      </c>
      <c r="AB46" s="47">
        <v>2268.7999999999993</v>
      </c>
      <c r="AC46" s="43">
        <v>987.3</v>
      </c>
      <c r="AD46" s="44">
        <f t="shared" si="17"/>
        <v>1281.4999999999993</v>
      </c>
      <c r="AE46" s="45"/>
      <c r="AF46" s="43"/>
      <c r="AG46" s="44">
        <f t="shared" si="18"/>
        <v>0</v>
      </c>
      <c r="AH46" s="45">
        <v>1948</v>
      </c>
      <c r="AI46" s="43">
        <v>0</v>
      </c>
      <c r="AJ46" s="42">
        <f t="shared" si="6"/>
        <v>1948</v>
      </c>
      <c r="AK46" s="48">
        <f t="shared" si="7"/>
        <v>6237.5999999999985</v>
      </c>
      <c r="AL46" s="48">
        <f t="shared" si="8"/>
        <v>0</v>
      </c>
      <c r="AN46" s="48">
        <f t="shared" si="9"/>
        <v>0</v>
      </c>
      <c r="AO46" s="48">
        <f t="shared" si="10"/>
        <v>-6237.600000000001</v>
      </c>
    </row>
    <row r="47" spans="1:41" s="48" customFormat="1" ht="17.25" thickBot="1">
      <c r="A47" s="39">
        <v>27</v>
      </c>
      <c r="B47" s="40" t="s">
        <v>42</v>
      </c>
      <c r="C47" s="40">
        <v>90</v>
      </c>
      <c r="D47" s="41">
        <f t="shared" si="0"/>
        <v>18219.800000000003</v>
      </c>
      <c r="E47" s="41">
        <f t="shared" si="1"/>
        <v>18219.8</v>
      </c>
      <c r="F47" s="42">
        <f t="shared" si="11"/>
        <v>0</v>
      </c>
      <c r="G47" s="41"/>
      <c r="H47" s="43"/>
      <c r="I47" s="44">
        <f t="shared" si="12"/>
        <v>0</v>
      </c>
      <c r="J47" s="45"/>
      <c r="K47" s="43"/>
      <c r="L47" s="44">
        <f t="shared" si="13"/>
        <v>0</v>
      </c>
      <c r="M47" s="45"/>
      <c r="N47" s="43"/>
      <c r="O47" s="44">
        <f t="shared" si="14"/>
        <v>0</v>
      </c>
      <c r="P47" s="45">
        <v>18219.800000000003</v>
      </c>
      <c r="Q47" s="43">
        <v>18219.8</v>
      </c>
      <c r="R47" s="44">
        <f t="shared" si="2"/>
        <v>0</v>
      </c>
      <c r="S47" s="45"/>
      <c r="T47" s="43"/>
      <c r="U47" s="44">
        <f t="shared" si="3"/>
        <v>0</v>
      </c>
      <c r="V47" s="46">
        <f t="shared" si="4"/>
        <v>18309.800000000003</v>
      </c>
      <c r="W47" s="46">
        <f t="shared" si="5"/>
        <v>18223.7</v>
      </c>
      <c r="X47" s="44">
        <f t="shared" si="15"/>
        <v>86.10000000000218</v>
      </c>
      <c r="Y47" s="47">
        <v>17432.3</v>
      </c>
      <c r="Z47" s="43">
        <v>17234</v>
      </c>
      <c r="AA47" s="44">
        <f t="shared" si="16"/>
        <v>198.29999999999927</v>
      </c>
      <c r="AB47" s="47">
        <v>876.7000000000044</v>
      </c>
      <c r="AC47" s="43">
        <v>458.9</v>
      </c>
      <c r="AD47" s="44">
        <f t="shared" si="17"/>
        <v>417.8000000000044</v>
      </c>
      <c r="AE47" s="45"/>
      <c r="AF47" s="43"/>
      <c r="AG47" s="44">
        <f t="shared" si="18"/>
        <v>0</v>
      </c>
      <c r="AH47" s="45">
        <v>0.8</v>
      </c>
      <c r="AI47" s="43">
        <v>530.8</v>
      </c>
      <c r="AJ47" s="42">
        <f t="shared" si="6"/>
        <v>-530</v>
      </c>
      <c r="AK47" s="48">
        <f t="shared" si="7"/>
        <v>86.09999999999854</v>
      </c>
      <c r="AL47" s="48">
        <f t="shared" si="8"/>
        <v>0</v>
      </c>
      <c r="AN47" s="48">
        <f t="shared" si="9"/>
        <v>0</v>
      </c>
      <c r="AO47" s="48">
        <f t="shared" si="10"/>
        <v>-86.09999999999854</v>
      </c>
    </row>
    <row r="48" spans="1:41" s="48" customFormat="1" ht="17.25" thickBot="1">
      <c r="A48" s="39">
        <v>28</v>
      </c>
      <c r="B48" s="40" t="s">
        <v>43</v>
      </c>
      <c r="C48" s="40">
        <v>675.9</v>
      </c>
      <c r="D48" s="41">
        <f t="shared" si="0"/>
        <v>21478.699999999997</v>
      </c>
      <c r="E48" s="41">
        <f t="shared" si="1"/>
        <v>21976.5</v>
      </c>
      <c r="F48" s="42">
        <f t="shared" si="11"/>
        <v>-497.8000000000029</v>
      </c>
      <c r="G48" s="41"/>
      <c r="H48" s="43"/>
      <c r="I48" s="44">
        <f t="shared" si="12"/>
        <v>0</v>
      </c>
      <c r="J48" s="45"/>
      <c r="K48" s="43"/>
      <c r="L48" s="44">
        <f t="shared" si="13"/>
        <v>0</v>
      </c>
      <c r="M48" s="45"/>
      <c r="N48" s="43"/>
      <c r="O48" s="44">
        <f t="shared" si="14"/>
        <v>0</v>
      </c>
      <c r="P48" s="45">
        <v>21478.699999999997</v>
      </c>
      <c r="Q48" s="43">
        <v>21976.5</v>
      </c>
      <c r="R48" s="44">
        <f t="shared" si="2"/>
        <v>-497.8000000000029</v>
      </c>
      <c r="S48" s="45"/>
      <c r="T48" s="43"/>
      <c r="U48" s="44">
        <f t="shared" si="3"/>
        <v>0</v>
      </c>
      <c r="V48" s="46">
        <f t="shared" si="4"/>
        <v>22154.6</v>
      </c>
      <c r="W48" s="46">
        <f t="shared" si="5"/>
        <v>20856.600000000002</v>
      </c>
      <c r="X48" s="44">
        <f t="shared" si="15"/>
        <v>1297.9999999999964</v>
      </c>
      <c r="Y48" s="47">
        <v>20654.6</v>
      </c>
      <c r="Z48" s="43">
        <v>19566.2</v>
      </c>
      <c r="AA48" s="44">
        <f t="shared" si="16"/>
        <v>1088.3999999999978</v>
      </c>
      <c r="AB48" s="47">
        <v>1500</v>
      </c>
      <c r="AC48" s="43">
        <v>1290.4</v>
      </c>
      <c r="AD48" s="44">
        <f t="shared" si="17"/>
        <v>209.5999999999999</v>
      </c>
      <c r="AE48" s="45"/>
      <c r="AF48" s="43"/>
      <c r="AG48" s="44">
        <f t="shared" si="18"/>
        <v>0</v>
      </c>
      <c r="AH48" s="45">
        <v>0</v>
      </c>
      <c r="AI48" s="43">
        <v>0</v>
      </c>
      <c r="AJ48" s="42">
        <f t="shared" si="6"/>
        <v>0</v>
      </c>
      <c r="AK48" s="48">
        <f t="shared" si="7"/>
        <v>1795.7999999999993</v>
      </c>
      <c r="AL48" s="48">
        <f t="shared" si="8"/>
        <v>0</v>
      </c>
      <c r="AN48" s="48">
        <f t="shared" si="9"/>
        <v>1.4779288903810084E-12</v>
      </c>
      <c r="AO48" s="48">
        <f t="shared" si="10"/>
        <v>-1795.799999999998</v>
      </c>
    </row>
    <row r="49" spans="1:41" s="48" customFormat="1" ht="17.25" thickBot="1">
      <c r="A49" s="39">
        <v>29</v>
      </c>
      <c r="B49" s="40" t="s">
        <v>44</v>
      </c>
      <c r="C49" s="40">
        <v>1.2</v>
      </c>
      <c r="D49" s="41">
        <f t="shared" si="0"/>
        <v>27116.5</v>
      </c>
      <c r="E49" s="41">
        <f t="shared" si="1"/>
        <v>26651.3</v>
      </c>
      <c r="F49" s="42">
        <f t="shared" si="11"/>
        <v>465.2000000000007</v>
      </c>
      <c r="G49" s="41"/>
      <c r="H49" s="43"/>
      <c r="I49" s="44">
        <f t="shared" si="12"/>
        <v>0</v>
      </c>
      <c r="J49" s="47"/>
      <c r="K49" s="43"/>
      <c r="L49" s="44">
        <f t="shared" si="13"/>
        <v>0</v>
      </c>
      <c r="M49" s="45">
        <v>473.4</v>
      </c>
      <c r="N49" s="43">
        <v>480</v>
      </c>
      <c r="O49" s="44">
        <f t="shared" si="14"/>
        <v>-6.600000000000023</v>
      </c>
      <c r="P49" s="45">
        <v>25933</v>
      </c>
      <c r="Q49" s="43">
        <v>25931.3</v>
      </c>
      <c r="R49" s="44">
        <f t="shared" si="2"/>
        <v>1.7000000000007276</v>
      </c>
      <c r="S49" s="45">
        <v>710.1</v>
      </c>
      <c r="T49" s="43">
        <v>240</v>
      </c>
      <c r="U49" s="44">
        <f t="shared" si="3"/>
        <v>470.1</v>
      </c>
      <c r="V49" s="46">
        <f t="shared" si="4"/>
        <v>27119.300000000003</v>
      </c>
      <c r="W49" s="46">
        <f t="shared" si="5"/>
        <v>25895.4</v>
      </c>
      <c r="X49" s="44">
        <f t="shared" si="15"/>
        <v>1223.9000000000015</v>
      </c>
      <c r="Y49" s="47">
        <v>25455.4</v>
      </c>
      <c r="Z49" s="43">
        <v>24280.4</v>
      </c>
      <c r="AA49" s="44">
        <f t="shared" si="16"/>
        <v>1175</v>
      </c>
      <c r="AB49" s="47">
        <v>1663.9000000000015</v>
      </c>
      <c r="AC49" s="43">
        <v>1615</v>
      </c>
      <c r="AD49" s="44">
        <f t="shared" si="17"/>
        <v>48.900000000001455</v>
      </c>
      <c r="AE49" s="45"/>
      <c r="AF49" s="43"/>
      <c r="AG49" s="44">
        <f t="shared" si="18"/>
        <v>0</v>
      </c>
      <c r="AH49" s="45">
        <v>0</v>
      </c>
      <c r="AI49" s="43">
        <v>0</v>
      </c>
      <c r="AJ49" s="42">
        <f t="shared" si="6"/>
        <v>0</v>
      </c>
      <c r="AK49" s="48">
        <f t="shared" si="7"/>
        <v>757.0999999999985</v>
      </c>
      <c r="AL49" s="48">
        <f t="shared" si="8"/>
        <v>-1.6000000000021828</v>
      </c>
      <c r="AN49" s="48">
        <f t="shared" si="9"/>
        <v>1.6000000000029104</v>
      </c>
      <c r="AO49" s="48">
        <f t="shared" si="10"/>
        <v>-757.0999999999979</v>
      </c>
    </row>
    <row r="50" spans="1:41" s="48" customFormat="1" ht="17.25" thickBot="1">
      <c r="A50" s="39">
        <v>30</v>
      </c>
      <c r="B50" s="40" t="s">
        <v>45</v>
      </c>
      <c r="C50" s="40">
        <v>3103.9</v>
      </c>
      <c r="D50" s="41">
        <f t="shared" si="0"/>
        <v>23018.6</v>
      </c>
      <c r="E50" s="41">
        <f t="shared" si="1"/>
        <v>23220.5</v>
      </c>
      <c r="F50" s="42">
        <f t="shared" si="11"/>
        <v>-201.90000000000146</v>
      </c>
      <c r="G50" s="41"/>
      <c r="H50" s="43"/>
      <c r="I50" s="44">
        <f t="shared" si="12"/>
        <v>0</v>
      </c>
      <c r="J50" s="45"/>
      <c r="K50" s="43"/>
      <c r="L50" s="44">
        <f t="shared" si="13"/>
        <v>0</v>
      </c>
      <c r="M50" s="45"/>
      <c r="N50" s="43">
        <v>200</v>
      </c>
      <c r="O50" s="44">
        <f t="shared" si="14"/>
        <v>-200</v>
      </c>
      <c r="P50" s="45">
        <v>23018.6</v>
      </c>
      <c r="Q50" s="43">
        <v>23017.5</v>
      </c>
      <c r="R50" s="44">
        <f t="shared" si="2"/>
        <v>1.0999999999985448</v>
      </c>
      <c r="S50" s="47"/>
      <c r="T50" s="43">
        <v>3</v>
      </c>
      <c r="U50" s="44">
        <f t="shared" si="3"/>
        <v>-3</v>
      </c>
      <c r="V50" s="46">
        <f t="shared" si="4"/>
        <v>26122.5</v>
      </c>
      <c r="W50" s="46">
        <f t="shared" si="5"/>
        <v>20778.5</v>
      </c>
      <c r="X50" s="44">
        <f t="shared" si="15"/>
        <v>5344</v>
      </c>
      <c r="Y50" s="47">
        <v>24270.2</v>
      </c>
      <c r="Z50" s="43">
        <v>19252.5</v>
      </c>
      <c r="AA50" s="44">
        <f t="shared" si="16"/>
        <v>5017.700000000001</v>
      </c>
      <c r="AB50" s="47">
        <v>1034.2999999999993</v>
      </c>
      <c r="AC50" s="43">
        <v>1258</v>
      </c>
      <c r="AD50" s="44">
        <f t="shared" si="17"/>
        <v>-223.70000000000073</v>
      </c>
      <c r="AE50" s="45"/>
      <c r="AF50" s="43"/>
      <c r="AG50" s="44">
        <f t="shared" si="18"/>
        <v>0</v>
      </c>
      <c r="AH50" s="45">
        <v>818</v>
      </c>
      <c r="AI50" s="43">
        <v>268</v>
      </c>
      <c r="AJ50" s="42">
        <f t="shared" si="6"/>
        <v>550</v>
      </c>
      <c r="AK50" s="48">
        <f t="shared" si="7"/>
        <v>5545.9000000000015</v>
      </c>
      <c r="AL50" s="48">
        <f t="shared" si="8"/>
        <v>0</v>
      </c>
      <c r="AN50" s="48">
        <f t="shared" si="9"/>
        <v>0</v>
      </c>
      <c r="AO50" s="48">
        <f t="shared" si="10"/>
        <v>-5545.9</v>
      </c>
    </row>
    <row r="51" spans="1:41" s="48" customFormat="1" ht="17.25" thickBot="1">
      <c r="A51" s="39">
        <v>31</v>
      </c>
      <c r="B51" s="40" t="s">
        <v>46</v>
      </c>
      <c r="C51" s="40">
        <v>10912.1</v>
      </c>
      <c r="D51" s="41">
        <f t="shared" si="0"/>
        <v>105562.99999999999</v>
      </c>
      <c r="E51" s="41">
        <f t="shared" si="1"/>
        <v>105571.6</v>
      </c>
      <c r="F51" s="42">
        <f t="shared" si="11"/>
        <v>-8.600000000020373</v>
      </c>
      <c r="G51" s="41"/>
      <c r="H51" s="43"/>
      <c r="I51" s="44">
        <f t="shared" si="12"/>
        <v>0</v>
      </c>
      <c r="J51" s="45"/>
      <c r="K51" s="43"/>
      <c r="L51" s="44">
        <f t="shared" si="13"/>
        <v>0</v>
      </c>
      <c r="M51" s="45"/>
      <c r="N51" s="43"/>
      <c r="O51" s="44">
        <f t="shared" si="14"/>
        <v>0</v>
      </c>
      <c r="P51" s="45">
        <v>105562.99999999999</v>
      </c>
      <c r="Q51" s="43">
        <v>105561.6</v>
      </c>
      <c r="R51" s="44">
        <f t="shared" si="2"/>
        <v>1.3999999999796273</v>
      </c>
      <c r="S51" s="45"/>
      <c r="T51" s="43">
        <v>10</v>
      </c>
      <c r="U51" s="44">
        <f t="shared" si="3"/>
        <v>-10</v>
      </c>
      <c r="V51" s="46">
        <f t="shared" si="4"/>
        <v>116475.1</v>
      </c>
      <c r="W51" s="46">
        <f t="shared" si="5"/>
        <v>106890.7</v>
      </c>
      <c r="X51" s="44">
        <f t="shared" si="15"/>
        <v>9584.400000000009</v>
      </c>
      <c r="Y51" s="47">
        <v>97917.40000000001</v>
      </c>
      <c r="Z51" s="43">
        <v>95731.7</v>
      </c>
      <c r="AA51" s="44">
        <f t="shared" si="16"/>
        <v>2185.7000000000116</v>
      </c>
      <c r="AB51" s="47">
        <v>13457.699999999997</v>
      </c>
      <c r="AC51" s="43">
        <v>9575</v>
      </c>
      <c r="AD51" s="44">
        <f t="shared" si="17"/>
        <v>3882.699999999997</v>
      </c>
      <c r="AE51" s="45"/>
      <c r="AF51" s="43"/>
      <c r="AG51" s="44">
        <f t="shared" si="18"/>
        <v>0</v>
      </c>
      <c r="AH51" s="45">
        <v>5100</v>
      </c>
      <c r="AI51" s="43">
        <v>1584</v>
      </c>
      <c r="AJ51" s="42">
        <f t="shared" si="6"/>
        <v>3516</v>
      </c>
      <c r="AK51" s="48">
        <f t="shared" si="7"/>
        <v>9593.000000000015</v>
      </c>
      <c r="AL51" s="48">
        <f t="shared" si="8"/>
        <v>0</v>
      </c>
      <c r="AN51" s="48">
        <f t="shared" si="9"/>
        <v>2.000888343900442E-11</v>
      </c>
      <c r="AO51" s="48">
        <f t="shared" si="10"/>
        <v>-9593.00000000001</v>
      </c>
    </row>
    <row r="52" spans="1:41" s="48" customFormat="1" ht="17.25" thickBot="1">
      <c r="A52" s="39">
        <v>32</v>
      </c>
      <c r="B52" s="40" t="s">
        <v>47</v>
      </c>
      <c r="C52" s="40">
        <v>1516.8</v>
      </c>
      <c r="D52" s="41">
        <f t="shared" si="0"/>
        <v>17170.9</v>
      </c>
      <c r="E52" s="41">
        <f t="shared" si="1"/>
        <v>17133</v>
      </c>
      <c r="F52" s="42">
        <f t="shared" si="11"/>
        <v>37.900000000001455</v>
      </c>
      <c r="G52" s="41"/>
      <c r="H52" s="43"/>
      <c r="I52" s="44">
        <f t="shared" si="12"/>
        <v>0</v>
      </c>
      <c r="J52" s="45"/>
      <c r="K52" s="43"/>
      <c r="L52" s="44">
        <f t="shared" si="13"/>
        <v>0</v>
      </c>
      <c r="M52" s="45">
        <v>270</v>
      </c>
      <c r="N52" s="43">
        <v>234</v>
      </c>
      <c r="O52" s="44">
        <f t="shared" si="14"/>
        <v>36</v>
      </c>
      <c r="P52" s="45">
        <v>16900.9</v>
      </c>
      <c r="Q52" s="43">
        <v>16899</v>
      </c>
      <c r="R52" s="44">
        <f t="shared" si="2"/>
        <v>1.9000000000014552</v>
      </c>
      <c r="S52" s="45"/>
      <c r="T52" s="43"/>
      <c r="U52" s="44">
        <f t="shared" si="3"/>
        <v>0</v>
      </c>
      <c r="V52" s="46">
        <f t="shared" si="4"/>
        <v>18687.7</v>
      </c>
      <c r="W52" s="46">
        <f t="shared" si="5"/>
        <v>16012.900000000001</v>
      </c>
      <c r="X52" s="44">
        <f t="shared" si="15"/>
        <v>2674.7999999999993</v>
      </c>
      <c r="Y52" s="47">
        <v>16003.3</v>
      </c>
      <c r="Z52" s="43">
        <v>14460.7</v>
      </c>
      <c r="AA52" s="44">
        <f t="shared" si="16"/>
        <v>1542.5999999999985</v>
      </c>
      <c r="AB52" s="47">
        <v>2386.4000000000015</v>
      </c>
      <c r="AC52" s="43">
        <v>1254.2</v>
      </c>
      <c r="AD52" s="44">
        <f t="shared" si="17"/>
        <v>1132.2000000000014</v>
      </c>
      <c r="AE52" s="45"/>
      <c r="AF52" s="43"/>
      <c r="AG52" s="44">
        <f t="shared" si="18"/>
        <v>0</v>
      </c>
      <c r="AH52" s="45">
        <v>298</v>
      </c>
      <c r="AI52" s="43">
        <v>298</v>
      </c>
      <c r="AJ52" s="42">
        <f t="shared" si="6"/>
        <v>0</v>
      </c>
      <c r="AK52" s="48">
        <f t="shared" si="7"/>
        <v>2636.899999999998</v>
      </c>
      <c r="AL52" s="48">
        <f t="shared" si="8"/>
        <v>0</v>
      </c>
      <c r="AN52" s="48">
        <f t="shared" si="9"/>
        <v>0</v>
      </c>
      <c r="AO52" s="48">
        <f t="shared" si="10"/>
        <v>-2636.8999999999987</v>
      </c>
    </row>
    <row r="53" spans="1:41" s="48" customFormat="1" ht="17.25" thickBot="1">
      <c r="A53" s="39">
        <v>33</v>
      </c>
      <c r="B53" s="40" t="s">
        <v>48</v>
      </c>
      <c r="C53" s="40">
        <v>4278.6</v>
      </c>
      <c r="D53" s="41">
        <f aca="true" t="shared" si="19" ref="D53:D84">G53+J53+M53+P53+S53</f>
        <v>15334.5</v>
      </c>
      <c r="E53" s="41">
        <f aca="true" t="shared" si="20" ref="E53:E84">H53+K53+N53+Q53+T53</f>
        <v>15333.2</v>
      </c>
      <c r="F53" s="42">
        <f t="shared" si="11"/>
        <v>1.2999999999992724</v>
      </c>
      <c r="G53" s="41"/>
      <c r="H53" s="43"/>
      <c r="I53" s="44">
        <f t="shared" si="12"/>
        <v>0</v>
      </c>
      <c r="J53" s="45"/>
      <c r="K53" s="43"/>
      <c r="L53" s="44">
        <f t="shared" si="13"/>
        <v>0</v>
      </c>
      <c r="M53" s="45"/>
      <c r="N53" s="43"/>
      <c r="O53" s="44">
        <f t="shared" si="14"/>
        <v>0</v>
      </c>
      <c r="P53" s="45">
        <v>15334.5</v>
      </c>
      <c r="Q53" s="43">
        <v>15333</v>
      </c>
      <c r="R53" s="44">
        <f aca="true" t="shared" si="21" ref="R53:R84">P53-Q53</f>
        <v>1.5</v>
      </c>
      <c r="S53" s="45"/>
      <c r="T53" s="43">
        <v>0.2</v>
      </c>
      <c r="U53" s="44">
        <f aca="true" t="shared" si="22" ref="U53:U84">S53-T53</f>
        <v>-0.2</v>
      </c>
      <c r="V53" s="46">
        <f aca="true" t="shared" si="23" ref="V53:V84">Y53+AB53+AE53+AH53</f>
        <v>19613.100000000002</v>
      </c>
      <c r="W53" s="46">
        <f aca="true" t="shared" si="24" ref="W53:W84">Z53+AC53+AF53+AI53</f>
        <v>15613.000000000002</v>
      </c>
      <c r="X53" s="44">
        <f t="shared" si="15"/>
        <v>4000.1000000000004</v>
      </c>
      <c r="Y53" s="47">
        <v>17439.7</v>
      </c>
      <c r="Z53" s="43">
        <v>14593.7</v>
      </c>
      <c r="AA53" s="44">
        <f t="shared" si="16"/>
        <v>2846</v>
      </c>
      <c r="AB53" s="47">
        <v>1633.4</v>
      </c>
      <c r="AC53" s="43">
        <v>732.6</v>
      </c>
      <c r="AD53" s="44">
        <f t="shared" si="17"/>
        <v>900.8000000000001</v>
      </c>
      <c r="AE53" s="45"/>
      <c r="AF53" s="43"/>
      <c r="AG53" s="44">
        <f t="shared" si="18"/>
        <v>0</v>
      </c>
      <c r="AH53" s="45">
        <v>540</v>
      </c>
      <c r="AI53" s="43">
        <v>286.7</v>
      </c>
      <c r="AJ53" s="42">
        <f aca="true" t="shared" si="25" ref="AJ53:AJ84">AH53-AI53</f>
        <v>253.3</v>
      </c>
      <c r="AK53" s="48">
        <f aca="true" t="shared" si="26" ref="AK53:AK84">E53+C53-W53</f>
        <v>3998.800000000001</v>
      </c>
      <c r="AL53" s="48">
        <f aca="true" t="shared" si="27" ref="AL53:AL84">C53+D53-V53</f>
        <v>0</v>
      </c>
      <c r="AN53" s="48">
        <f aca="true" t="shared" si="28" ref="AN53:AN84">V53-D53-C53</f>
        <v>0</v>
      </c>
      <c r="AO53" s="48">
        <f aca="true" t="shared" si="29" ref="AO53:AO84">W53-E53-C53</f>
        <v>-3998.7999999999993</v>
      </c>
    </row>
    <row r="54" spans="1:41" s="48" customFormat="1" ht="17.25" thickBot="1">
      <c r="A54" s="39">
        <v>34</v>
      </c>
      <c r="B54" s="40" t="s">
        <v>49</v>
      </c>
      <c r="C54" s="40">
        <v>9958.9</v>
      </c>
      <c r="D54" s="41">
        <f t="shared" si="19"/>
        <v>18984.5</v>
      </c>
      <c r="E54" s="41">
        <f t="shared" si="20"/>
        <v>19073.8</v>
      </c>
      <c r="F54" s="42">
        <f t="shared" si="11"/>
        <v>-89.29999999999927</v>
      </c>
      <c r="G54" s="41"/>
      <c r="H54" s="43"/>
      <c r="I54" s="44">
        <f t="shared" si="12"/>
        <v>0</v>
      </c>
      <c r="J54" s="45"/>
      <c r="K54" s="43"/>
      <c r="L54" s="44">
        <f t="shared" si="13"/>
        <v>0</v>
      </c>
      <c r="M54" s="45"/>
      <c r="N54" s="43">
        <v>90.6</v>
      </c>
      <c r="O54" s="44">
        <f t="shared" si="14"/>
        <v>-90.6</v>
      </c>
      <c r="P54" s="45">
        <v>18984.5</v>
      </c>
      <c r="Q54" s="43">
        <v>18982.7</v>
      </c>
      <c r="R54" s="44">
        <f t="shared" si="21"/>
        <v>1.7999999999992724</v>
      </c>
      <c r="S54" s="45"/>
      <c r="T54" s="43">
        <v>0.5</v>
      </c>
      <c r="U54" s="44">
        <f t="shared" si="22"/>
        <v>-0.5</v>
      </c>
      <c r="V54" s="46">
        <f t="shared" si="23"/>
        <v>28943.4</v>
      </c>
      <c r="W54" s="46">
        <f t="shared" si="24"/>
        <v>18143.7</v>
      </c>
      <c r="X54" s="44">
        <f t="shared" si="15"/>
        <v>10799.7</v>
      </c>
      <c r="Y54" s="47">
        <v>20410.4</v>
      </c>
      <c r="Z54" s="43">
        <v>16587</v>
      </c>
      <c r="AA54" s="44">
        <f t="shared" si="16"/>
        <v>3823.4000000000015</v>
      </c>
      <c r="AB54" s="47">
        <v>3039</v>
      </c>
      <c r="AC54" s="43">
        <v>971.4</v>
      </c>
      <c r="AD54" s="44">
        <f t="shared" si="17"/>
        <v>2067.6</v>
      </c>
      <c r="AE54" s="45"/>
      <c r="AF54" s="43"/>
      <c r="AG54" s="44">
        <f t="shared" si="18"/>
        <v>0</v>
      </c>
      <c r="AH54" s="45">
        <v>5494</v>
      </c>
      <c r="AI54" s="43">
        <v>585.3</v>
      </c>
      <c r="AJ54" s="42">
        <f t="shared" si="25"/>
        <v>4908.7</v>
      </c>
      <c r="AK54" s="48">
        <f t="shared" si="26"/>
        <v>10888.999999999996</v>
      </c>
      <c r="AL54" s="48">
        <f t="shared" si="27"/>
        <v>0</v>
      </c>
      <c r="AN54" s="48">
        <f t="shared" si="28"/>
        <v>0</v>
      </c>
      <c r="AO54" s="48">
        <f t="shared" si="29"/>
        <v>-10888.999999999998</v>
      </c>
    </row>
    <row r="55" spans="1:41" s="48" customFormat="1" ht="17.25" thickBot="1">
      <c r="A55" s="39">
        <v>35</v>
      </c>
      <c r="B55" s="40" t="s">
        <v>50</v>
      </c>
      <c r="C55" s="40">
        <v>2891.5</v>
      </c>
      <c r="D55" s="41">
        <f t="shared" si="19"/>
        <v>24055.2</v>
      </c>
      <c r="E55" s="41">
        <f t="shared" si="20"/>
        <v>24883</v>
      </c>
      <c r="F55" s="42">
        <f t="shared" si="11"/>
        <v>-827.7999999999993</v>
      </c>
      <c r="G55" s="41"/>
      <c r="H55" s="43"/>
      <c r="I55" s="44">
        <f t="shared" si="12"/>
        <v>0</v>
      </c>
      <c r="J55" s="45"/>
      <c r="K55" s="43"/>
      <c r="L55" s="44">
        <f t="shared" si="13"/>
        <v>0</v>
      </c>
      <c r="M55" s="45"/>
      <c r="N55" s="43">
        <v>229.2</v>
      </c>
      <c r="O55" s="44">
        <f t="shared" si="14"/>
        <v>-229.2</v>
      </c>
      <c r="P55" s="45">
        <v>24055.2</v>
      </c>
      <c r="Q55" s="43">
        <v>24653.8</v>
      </c>
      <c r="R55" s="44">
        <f t="shared" si="21"/>
        <v>-598.5999999999985</v>
      </c>
      <c r="S55" s="45"/>
      <c r="T55" s="43"/>
      <c r="U55" s="44">
        <f t="shared" si="22"/>
        <v>0</v>
      </c>
      <c r="V55" s="46">
        <f t="shared" si="23"/>
        <v>26946.7</v>
      </c>
      <c r="W55" s="46">
        <f t="shared" si="24"/>
        <v>26114.5</v>
      </c>
      <c r="X55" s="44">
        <f t="shared" si="15"/>
        <v>832.2000000000007</v>
      </c>
      <c r="Y55" s="47">
        <v>25809.7</v>
      </c>
      <c r="Z55" s="43">
        <v>24121.4</v>
      </c>
      <c r="AA55" s="44">
        <f t="shared" si="16"/>
        <v>1688.2999999999993</v>
      </c>
      <c r="AB55" s="47">
        <v>1077</v>
      </c>
      <c r="AC55" s="43">
        <v>1993.1</v>
      </c>
      <c r="AD55" s="44">
        <f t="shared" si="17"/>
        <v>-916.0999999999999</v>
      </c>
      <c r="AE55" s="45"/>
      <c r="AF55" s="43"/>
      <c r="AG55" s="44">
        <f t="shared" si="18"/>
        <v>0</v>
      </c>
      <c r="AH55" s="45">
        <v>60</v>
      </c>
      <c r="AI55" s="43">
        <v>0</v>
      </c>
      <c r="AJ55" s="42">
        <f t="shared" si="25"/>
        <v>60</v>
      </c>
      <c r="AK55" s="48">
        <f t="shared" si="26"/>
        <v>1660</v>
      </c>
      <c r="AL55" s="48">
        <f t="shared" si="27"/>
        <v>0</v>
      </c>
      <c r="AN55" s="48">
        <f t="shared" si="28"/>
        <v>0</v>
      </c>
      <c r="AO55" s="48">
        <f t="shared" si="29"/>
        <v>-1660</v>
      </c>
    </row>
    <row r="56" spans="1:41" s="48" customFormat="1" ht="17.25" thickBot="1">
      <c r="A56" s="39">
        <v>36</v>
      </c>
      <c r="B56" s="40" t="s">
        <v>51</v>
      </c>
      <c r="C56" s="40">
        <v>947.96</v>
      </c>
      <c r="D56" s="41">
        <f t="shared" si="19"/>
        <v>15530.399999999998</v>
      </c>
      <c r="E56" s="41">
        <f t="shared" si="20"/>
        <v>15529.2</v>
      </c>
      <c r="F56" s="42">
        <f t="shared" si="11"/>
        <v>1.1999999999970896</v>
      </c>
      <c r="G56" s="41"/>
      <c r="H56" s="43"/>
      <c r="I56" s="44">
        <f t="shared" si="12"/>
        <v>0</v>
      </c>
      <c r="J56" s="45"/>
      <c r="K56" s="43"/>
      <c r="L56" s="44">
        <f t="shared" si="13"/>
        <v>0</v>
      </c>
      <c r="M56" s="45"/>
      <c r="N56" s="43"/>
      <c r="O56" s="44">
        <f t="shared" si="14"/>
        <v>0</v>
      </c>
      <c r="P56" s="45">
        <v>15530.399999999998</v>
      </c>
      <c r="Q56" s="43">
        <v>15529.2</v>
      </c>
      <c r="R56" s="44">
        <f t="shared" si="21"/>
        <v>1.1999999999970896</v>
      </c>
      <c r="S56" s="45"/>
      <c r="T56" s="43"/>
      <c r="U56" s="44">
        <f t="shared" si="22"/>
        <v>0</v>
      </c>
      <c r="V56" s="46">
        <f t="shared" si="23"/>
        <v>16478.359999999993</v>
      </c>
      <c r="W56" s="46">
        <f t="shared" si="24"/>
        <v>15957.8</v>
      </c>
      <c r="X56" s="44">
        <f t="shared" si="15"/>
        <v>520.559999999994</v>
      </c>
      <c r="Y56" s="47">
        <v>15202.581440323514</v>
      </c>
      <c r="Z56" s="43">
        <v>14359.4</v>
      </c>
      <c r="AA56" s="44">
        <f t="shared" si="16"/>
        <v>843.1814403235148</v>
      </c>
      <c r="AB56" s="47">
        <v>1193.3785596764792</v>
      </c>
      <c r="AC56" s="43">
        <v>1176.8</v>
      </c>
      <c r="AD56" s="44">
        <f t="shared" si="17"/>
        <v>16.578559676479244</v>
      </c>
      <c r="AE56" s="45"/>
      <c r="AF56" s="43"/>
      <c r="AG56" s="44">
        <f t="shared" si="18"/>
        <v>0</v>
      </c>
      <c r="AH56" s="45">
        <v>82.4</v>
      </c>
      <c r="AI56" s="43">
        <v>421.6</v>
      </c>
      <c r="AJ56" s="42">
        <f t="shared" si="25"/>
        <v>-339.20000000000005</v>
      </c>
      <c r="AK56" s="48">
        <f t="shared" si="26"/>
        <v>519.3600000000006</v>
      </c>
      <c r="AL56" s="48">
        <f t="shared" si="27"/>
        <v>0</v>
      </c>
      <c r="AN56" s="48">
        <f t="shared" si="28"/>
        <v>-4.547473508864641E-12</v>
      </c>
      <c r="AO56" s="48">
        <f t="shared" si="29"/>
        <v>-519.3600000000015</v>
      </c>
    </row>
    <row r="57" spans="1:41" s="48" customFormat="1" ht="17.25" thickBot="1">
      <c r="A57" s="39">
        <v>37</v>
      </c>
      <c r="B57" s="40" t="s">
        <v>52</v>
      </c>
      <c r="C57" s="40">
        <v>12703.9</v>
      </c>
      <c r="D57" s="41">
        <f t="shared" si="19"/>
        <v>71755.4</v>
      </c>
      <c r="E57" s="41">
        <f t="shared" si="20"/>
        <v>72357</v>
      </c>
      <c r="F57" s="42">
        <f t="shared" si="11"/>
        <v>-601.6000000000058</v>
      </c>
      <c r="G57" s="41"/>
      <c r="H57" s="43"/>
      <c r="I57" s="44">
        <f t="shared" si="12"/>
        <v>0</v>
      </c>
      <c r="J57" s="45"/>
      <c r="K57" s="43"/>
      <c r="L57" s="44">
        <f t="shared" si="13"/>
        <v>0</v>
      </c>
      <c r="M57" s="45"/>
      <c r="N57" s="43"/>
      <c r="O57" s="44">
        <f t="shared" si="14"/>
        <v>0</v>
      </c>
      <c r="P57" s="45">
        <v>71755.4</v>
      </c>
      <c r="Q57" s="43">
        <v>71754</v>
      </c>
      <c r="R57" s="44">
        <f t="shared" si="21"/>
        <v>1.3999999999941792</v>
      </c>
      <c r="S57" s="47"/>
      <c r="T57" s="43">
        <v>603</v>
      </c>
      <c r="U57" s="44">
        <f t="shared" si="22"/>
        <v>-603</v>
      </c>
      <c r="V57" s="49">
        <f t="shared" si="23"/>
        <v>84459.29999999997</v>
      </c>
      <c r="W57" s="46">
        <f t="shared" si="24"/>
        <v>68914.5</v>
      </c>
      <c r="X57" s="44">
        <f>V57-W57</f>
        <v>15544.799999999974</v>
      </c>
      <c r="Y57" s="47">
        <v>66313.19999999998</v>
      </c>
      <c r="Z57" s="43">
        <v>64844.9</v>
      </c>
      <c r="AA57" s="44">
        <f t="shared" si="16"/>
        <v>1468.299999999981</v>
      </c>
      <c r="AB57" s="47">
        <v>14418.899999999994</v>
      </c>
      <c r="AC57" s="43">
        <v>3060.6</v>
      </c>
      <c r="AD57" s="44">
        <f t="shared" si="17"/>
        <v>11358.299999999994</v>
      </c>
      <c r="AE57" s="45"/>
      <c r="AF57" s="43"/>
      <c r="AG57" s="44">
        <f t="shared" si="18"/>
        <v>0</v>
      </c>
      <c r="AH57" s="47">
        <v>3727.2</v>
      </c>
      <c r="AI57" s="43">
        <v>1009</v>
      </c>
      <c r="AJ57" s="42">
        <f t="shared" si="25"/>
        <v>2718.2</v>
      </c>
      <c r="AK57" s="48">
        <f t="shared" si="26"/>
        <v>16146.399999999994</v>
      </c>
      <c r="AL57" s="48">
        <f t="shared" si="27"/>
        <v>0</v>
      </c>
      <c r="AN57" s="48">
        <f t="shared" si="28"/>
        <v>-2.000888343900442E-11</v>
      </c>
      <c r="AO57" s="48">
        <f t="shared" si="29"/>
        <v>-16146.4</v>
      </c>
    </row>
    <row r="58" spans="1:41" s="48" customFormat="1" ht="17.25" thickBot="1">
      <c r="A58" s="39">
        <v>38</v>
      </c>
      <c r="B58" s="40" t="s">
        <v>53</v>
      </c>
      <c r="C58" s="40">
        <v>6272.5</v>
      </c>
      <c r="D58" s="41">
        <f t="shared" si="19"/>
        <v>76911.9</v>
      </c>
      <c r="E58" s="41">
        <f t="shared" si="20"/>
        <v>77089.2</v>
      </c>
      <c r="F58" s="42">
        <f t="shared" si="11"/>
        <v>-177.3000000000029</v>
      </c>
      <c r="G58" s="41"/>
      <c r="H58" s="43"/>
      <c r="I58" s="44">
        <f t="shared" si="12"/>
        <v>0</v>
      </c>
      <c r="J58" s="45"/>
      <c r="K58" s="43">
        <v>45</v>
      </c>
      <c r="L58" s="44">
        <f t="shared" si="13"/>
        <v>-45</v>
      </c>
      <c r="M58" s="45"/>
      <c r="N58" s="43"/>
      <c r="O58" s="44">
        <f t="shared" si="14"/>
        <v>0</v>
      </c>
      <c r="P58" s="45">
        <v>76911.9</v>
      </c>
      <c r="Q58" s="43">
        <v>76911.2</v>
      </c>
      <c r="R58" s="44">
        <f t="shared" si="21"/>
        <v>0.6999999999970896</v>
      </c>
      <c r="S58" s="45"/>
      <c r="T58" s="43">
        <v>133</v>
      </c>
      <c r="U58" s="44">
        <f t="shared" si="22"/>
        <v>-133</v>
      </c>
      <c r="V58" s="46">
        <f t="shared" si="23"/>
        <v>83184.40000000004</v>
      </c>
      <c r="W58" s="46">
        <f t="shared" si="24"/>
        <v>73104.7</v>
      </c>
      <c r="X58" s="44">
        <f t="shared" si="15"/>
        <v>10079.70000000004</v>
      </c>
      <c r="Y58" s="47">
        <v>69290</v>
      </c>
      <c r="Z58" s="43">
        <v>65914.2</v>
      </c>
      <c r="AA58" s="44">
        <f t="shared" si="16"/>
        <v>3375.800000000003</v>
      </c>
      <c r="AB58" s="47">
        <v>10951.600000000035</v>
      </c>
      <c r="AC58" s="43">
        <v>6304</v>
      </c>
      <c r="AD58" s="44">
        <f t="shared" si="17"/>
        <v>4647.600000000035</v>
      </c>
      <c r="AE58" s="45"/>
      <c r="AF58" s="43"/>
      <c r="AG58" s="44">
        <f t="shared" si="18"/>
        <v>0</v>
      </c>
      <c r="AH58" s="45">
        <v>2942.8</v>
      </c>
      <c r="AI58" s="43">
        <v>886.5</v>
      </c>
      <c r="AJ58" s="42">
        <f t="shared" si="25"/>
        <v>2056.3</v>
      </c>
      <c r="AK58" s="48">
        <f t="shared" si="26"/>
        <v>10257</v>
      </c>
      <c r="AL58" s="48">
        <f t="shared" si="27"/>
        <v>0</v>
      </c>
      <c r="AN58" s="48">
        <f t="shared" si="28"/>
        <v>4.3655745685100555E-11</v>
      </c>
      <c r="AO58" s="48">
        <f t="shared" si="29"/>
        <v>-10257</v>
      </c>
    </row>
    <row r="59" spans="1:41" s="48" customFormat="1" ht="17.25" thickBot="1">
      <c r="A59" s="39">
        <v>39</v>
      </c>
      <c r="B59" s="40" t="s">
        <v>54</v>
      </c>
      <c r="C59" s="40">
        <v>3135.5</v>
      </c>
      <c r="D59" s="41">
        <f t="shared" si="19"/>
        <v>48316.2</v>
      </c>
      <c r="E59" s="41">
        <f t="shared" si="20"/>
        <v>48320.4</v>
      </c>
      <c r="F59" s="42">
        <f t="shared" si="11"/>
        <v>-4.200000000004366</v>
      </c>
      <c r="G59" s="41"/>
      <c r="H59" s="43"/>
      <c r="I59" s="44">
        <f t="shared" si="12"/>
        <v>0</v>
      </c>
      <c r="J59" s="45"/>
      <c r="K59" s="43"/>
      <c r="L59" s="44">
        <f t="shared" si="13"/>
        <v>0</v>
      </c>
      <c r="M59" s="45"/>
      <c r="N59" s="43"/>
      <c r="O59" s="44">
        <f t="shared" si="14"/>
        <v>0</v>
      </c>
      <c r="P59" s="45">
        <v>48316.2</v>
      </c>
      <c r="Q59" s="43">
        <v>48314.4</v>
      </c>
      <c r="R59" s="44">
        <f t="shared" si="21"/>
        <v>1.7999999999956344</v>
      </c>
      <c r="S59" s="45"/>
      <c r="T59" s="43">
        <v>6</v>
      </c>
      <c r="U59" s="44">
        <f t="shared" si="22"/>
        <v>-6</v>
      </c>
      <c r="V59" s="46">
        <f t="shared" si="23"/>
        <v>51451.7</v>
      </c>
      <c r="W59" s="46">
        <f t="shared" si="24"/>
        <v>46624.9</v>
      </c>
      <c r="X59" s="44">
        <f t="shared" si="15"/>
        <v>4826.799999999996</v>
      </c>
      <c r="Y59" s="47">
        <v>44877.5</v>
      </c>
      <c r="Z59" s="43">
        <v>40261.6</v>
      </c>
      <c r="AA59" s="44">
        <f t="shared" si="16"/>
        <v>4615.9000000000015</v>
      </c>
      <c r="AB59" s="47">
        <v>6274.199999999997</v>
      </c>
      <c r="AC59" s="43">
        <v>6363.3</v>
      </c>
      <c r="AD59" s="44">
        <f t="shared" si="17"/>
        <v>-89.10000000000309</v>
      </c>
      <c r="AE59" s="45"/>
      <c r="AF59" s="43"/>
      <c r="AG59" s="44">
        <f t="shared" si="18"/>
        <v>0</v>
      </c>
      <c r="AH59" s="45">
        <v>300</v>
      </c>
      <c r="AI59" s="43">
        <v>0</v>
      </c>
      <c r="AJ59" s="42">
        <f t="shared" si="25"/>
        <v>300</v>
      </c>
      <c r="AK59" s="48">
        <f t="shared" si="26"/>
        <v>4831</v>
      </c>
      <c r="AL59" s="48">
        <f t="shared" si="27"/>
        <v>0</v>
      </c>
      <c r="AN59" s="48">
        <f t="shared" si="28"/>
        <v>0</v>
      </c>
      <c r="AO59" s="48">
        <f t="shared" si="29"/>
        <v>-4831</v>
      </c>
    </row>
    <row r="60" spans="1:41" s="48" customFormat="1" ht="17.25" thickBot="1">
      <c r="A60" s="39">
        <v>40</v>
      </c>
      <c r="B60" s="40" t="s">
        <v>55</v>
      </c>
      <c r="C60" s="40">
        <v>3308.3</v>
      </c>
      <c r="D60" s="41">
        <f t="shared" si="19"/>
        <v>57642.1</v>
      </c>
      <c r="E60" s="41">
        <f t="shared" si="20"/>
        <v>57971.5</v>
      </c>
      <c r="F60" s="42">
        <f t="shared" si="11"/>
        <v>-329.40000000000146</v>
      </c>
      <c r="G60" s="41"/>
      <c r="H60" s="43"/>
      <c r="I60" s="44">
        <f t="shared" si="12"/>
        <v>0</v>
      </c>
      <c r="J60" s="45"/>
      <c r="K60" s="43">
        <v>316.9</v>
      </c>
      <c r="L60" s="44">
        <f t="shared" si="13"/>
        <v>-316.9</v>
      </c>
      <c r="M60" s="45">
        <v>126</v>
      </c>
      <c r="N60" s="43">
        <v>127.5</v>
      </c>
      <c r="O60" s="44">
        <f t="shared" si="14"/>
        <v>-1.5</v>
      </c>
      <c r="P60" s="45">
        <v>57384.1</v>
      </c>
      <c r="Q60" s="43">
        <v>57382.5</v>
      </c>
      <c r="R60" s="44">
        <f t="shared" si="21"/>
        <v>1.5999999999985448</v>
      </c>
      <c r="S60" s="45">
        <v>132</v>
      </c>
      <c r="T60" s="43">
        <v>144.6</v>
      </c>
      <c r="U60" s="44">
        <f t="shared" si="22"/>
        <v>-12.599999999999994</v>
      </c>
      <c r="V60" s="46">
        <f t="shared" si="23"/>
        <v>60950.4</v>
      </c>
      <c r="W60" s="46">
        <f t="shared" si="24"/>
        <v>57295.2</v>
      </c>
      <c r="X60" s="44">
        <f t="shared" si="15"/>
        <v>3655.2000000000044</v>
      </c>
      <c r="Y60" s="47">
        <v>53279.09999999999</v>
      </c>
      <c r="Z60" s="43">
        <v>52224.5</v>
      </c>
      <c r="AA60" s="44">
        <f t="shared" si="16"/>
        <v>1054.5999999999913</v>
      </c>
      <c r="AB60" s="47">
        <v>7042.30000000001</v>
      </c>
      <c r="AC60" s="43">
        <v>4272.7</v>
      </c>
      <c r="AD60" s="44">
        <f t="shared" si="17"/>
        <v>2769.6000000000104</v>
      </c>
      <c r="AE60" s="45"/>
      <c r="AF60" s="43"/>
      <c r="AG60" s="44">
        <f t="shared" si="18"/>
        <v>0</v>
      </c>
      <c r="AH60" s="45">
        <v>629</v>
      </c>
      <c r="AI60" s="43">
        <v>798</v>
      </c>
      <c r="AJ60" s="42">
        <f t="shared" si="25"/>
        <v>-169</v>
      </c>
      <c r="AK60" s="48">
        <f t="shared" si="26"/>
        <v>3984.600000000006</v>
      </c>
      <c r="AL60" s="48">
        <f t="shared" si="27"/>
        <v>0</v>
      </c>
      <c r="AN60" s="48">
        <f t="shared" si="28"/>
        <v>0</v>
      </c>
      <c r="AO60" s="48">
        <f t="shared" si="29"/>
        <v>-3984.600000000003</v>
      </c>
    </row>
    <row r="61" spans="1:41" s="48" customFormat="1" ht="17.25" thickBot="1">
      <c r="A61" s="39">
        <v>41</v>
      </c>
      <c r="B61" s="40" t="s">
        <v>56</v>
      </c>
      <c r="C61" s="40">
        <v>1431</v>
      </c>
      <c r="D61" s="41">
        <f t="shared" si="19"/>
        <v>47881.600000000006</v>
      </c>
      <c r="E61" s="41">
        <f t="shared" si="20"/>
        <v>48098.7</v>
      </c>
      <c r="F61" s="42">
        <f t="shared" si="11"/>
        <v>-217.09999999999127</v>
      </c>
      <c r="G61" s="41"/>
      <c r="H61" s="43"/>
      <c r="I61" s="44">
        <f t="shared" si="12"/>
        <v>0</v>
      </c>
      <c r="J61" s="45"/>
      <c r="K61" s="43"/>
      <c r="L61" s="44">
        <f t="shared" si="13"/>
        <v>0</v>
      </c>
      <c r="M61" s="45"/>
      <c r="N61" s="43"/>
      <c r="O61" s="44">
        <f t="shared" si="14"/>
        <v>0</v>
      </c>
      <c r="P61" s="45">
        <v>47881.600000000006</v>
      </c>
      <c r="Q61" s="43">
        <v>47872.7</v>
      </c>
      <c r="R61" s="44">
        <f t="shared" si="21"/>
        <v>8.900000000008731</v>
      </c>
      <c r="S61" s="45"/>
      <c r="T61" s="43">
        <v>226</v>
      </c>
      <c r="U61" s="44">
        <f t="shared" si="22"/>
        <v>-226</v>
      </c>
      <c r="V61" s="46">
        <f t="shared" si="23"/>
        <v>49312.6</v>
      </c>
      <c r="W61" s="46">
        <f t="shared" si="24"/>
        <v>48809.3</v>
      </c>
      <c r="X61" s="44">
        <f t="shared" si="15"/>
        <v>503.29999999999563</v>
      </c>
      <c r="Y61" s="47">
        <v>45286.6</v>
      </c>
      <c r="Z61" s="43">
        <v>46155</v>
      </c>
      <c r="AA61" s="44">
        <f t="shared" si="16"/>
        <v>-868.4000000000015</v>
      </c>
      <c r="AB61" s="47">
        <v>3626</v>
      </c>
      <c r="AC61" s="43">
        <v>2449.3</v>
      </c>
      <c r="AD61" s="44">
        <f t="shared" si="17"/>
        <v>1176.6999999999998</v>
      </c>
      <c r="AE61" s="45"/>
      <c r="AF61" s="43"/>
      <c r="AG61" s="44">
        <f t="shared" si="18"/>
        <v>0</v>
      </c>
      <c r="AH61" s="45">
        <v>400</v>
      </c>
      <c r="AI61" s="43">
        <v>205</v>
      </c>
      <c r="AJ61" s="42">
        <f t="shared" si="25"/>
        <v>195</v>
      </c>
      <c r="AK61" s="48">
        <f t="shared" si="26"/>
        <v>720.3999999999942</v>
      </c>
      <c r="AL61" s="48">
        <f t="shared" si="27"/>
        <v>0</v>
      </c>
      <c r="AN61" s="48">
        <f t="shared" si="28"/>
        <v>-7.275957614183426E-12</v>
      </c>
      <c r="AO61" s="48">
        <f t="shared" si="29"/>
        <v>-720.3999999999942</v>
      </c>
    </row>
    <row r="62" spans="1:41" s="48" customFormat="1" ht="17.25" thickBot="1">
      <c r="A62" s="39">
        <v>42</v>
      </c>
      <c r="B62" s="40" t="s">
        <v>57</v>
      </c>
      <c r="C62" s="40">
        <v>2992</v>
      </c>
      <c r="D62" s="41">
        <f t="shared" si="19"/>
        <v>48554.4</v>
      </c>
      <c r="E62" s="41">
        <f t="shared" si="20"/>
        <v>48569.5</v>
      </c>
      <c r="F62" s="42">
        <f t="shared" si="11"/>
        <v>-15.099999999998545</v>
      </c>
      <c r="G62" s="41"/>
      <c r="H62" s="43"/>
      <c r="I62" s="44">
        <f t="shared" si="12"/>
        <v>0</v>
      </c>
      <c r="J62" s="45"/>
      <c r="K62" s="43">
        <v>70</v>
      </c>
      <c r="L62" s="44">
        <f t="shared" si="13"/>
        <v>-70</v>
      </c>
      <c r="M62" s="45"/>
      <c r="N62" s="43"/>
      <c r="O62" s="44">
        <f t="shared" si="14"/>
        <v>0</v>
      </c>
      <c r="P62" s="45">
        <v>48443.5</v>
      </c>
      <c r="Q62" s="43">
        <v>48442.6</v>
      </c>
      <c r="R62" s="44">
        <f t="shared" si="21"/>
        <v>0.9000000000014552</v>
      </c>
      <c r="S62" s="45">
        <v>110.9</v>
      </c>
      <c r="T62" s="43">
        <v>56.9</v>
      </c>
      <c r="U62" s="44">
        <f t="shared" si="22"/>
        <v>54.00000000000001</v>
      </c>
      <c r="V62" s="46">
        <f t="shared" si="23"/>
        <v>51546.4</v>
      </c>
      <c r="W62" s="46">
        <f t="shared" si="24"/>
        <v>47706.700000000004</v>
      </c>
      <c r="X62" s="44">
        <f t="shared" si="15"/>
        <v>3839.699999999997</v>
      </c>
      <c r="Y62" s="47">
        <v>44138.20000000001</v>
      </c>
      <c r="Z62" s="43">
        <v>43220</v>
      </c>
      <c r="AA62" s="44">
        <f t="shared" si="16"/>
        <v>918.2000000000116</v>
      </c>
      <c r="AB62" s="47">
        <v>5366.599999999991</v>
      </c>
      <c r="AC62" s="43">
        <v>3665.9</v>
      </c>
      <c r="AD62" s="44">
        <f t="shared" si="17"/>
        <v>1700.6999999999912</v>
      </c>
      <c r="AE62" s="45"/>
      <c r="AF62" s="43"/>
      <c r="AG62" s="44">
        <f t="shared" si="18"/>
        <v>0</v>
      </c>
      <c r="AH62" s="45">
        <v>2041.6000000000001</v>
      </c>
      <c r="AI62" s="43">
        <v>820.8</v>
      </c>
      <c r="AJ62" s="42">
        <f t="shared" si="25"/>
        <v>1220.8000000000002</v>
      </c>
      <c r="AK62" s="48">
        <f t="shared" si="26"/>
        <v>3854.7999999999956</v>
      </c>
      <c r="AL62" s="48">
        <f t="shared" si="27"/>
        <v>0</v>
      </c>
      <c r="AN62" s="48">
        <f t="shared" si="28"/>
        <v>0</v>
      </c>
      <c r="AO62" s="48">
        <f t="shared" si="29"/>
        <v>-3854.7999999999956</v>
      </c>
    </row>
    <row r="63" spans="1:41" s="48" customFormat="1" ht="17.25" thickBot="1">
      <c r="A63" s="39">
        <v>43</v>
      </c>
      <c r="B63" s="40" t="s">
        <v>58</v>
      </c>
      <c r="C63" s="51">
        <v>518.2</v>
      </c>
      <c r="D63" s="41">
        <f t="shared" si="19"/>
        <v>23387.6</v>
      </c>
      <c r="E63" s="41">
        <f t="shared" si="20"/>
        <v>24442.9</v>
      </c>
      <c r="F63" s="42">
        <f t="shared" si="11"/>
        <v>-1055.300000000003</v>
      </c>
      <c r="G63" s="41"/>
      <c r="H63" s="43"/>
      <c r="I63" s="44">
        <f t="shared" si="12"/>
        <v>0</v>
      </c>
      <c r="J63" s="45"/>
      <c r="K63" s="43"/>
      <c r="L63" s="44">
        <f t="shared" si="13"/>
        <v>0</v>
      </c>
      <c r="M63" s="45"/>
      <c r="N63" s="43">
        <v>56</v>
      </c>
      <c r="O63" s="44">
        <f t="shared" si="14"/>
        <v>-56</v>
      </c>
      <c r="P63" s="45">
        <v>23387.6</v>
      </c>
      <c r="Q63" s="43">
        <v>23886.9</v>
      </c>
      <c r="R63" s="44">
        <f t="shared" si="21"/>
        <v>-499.3000000000029</v>
      </c>
      <c r="S63" s="45"/>
      <c r="T63" s="43">
        <v>500</v>
      </c>
      <c r="U63" s="44">
        <f t="shared" si="22"/>
        <v>-500</v>
      </c>
      <c r="V63" s="46">
        <f t="shared" si="23"/>
        <v>23905.8</v>
      </c>
      <c r="W63" s="46">
        <f t="shared" si="24"/>
        <v>24583.699999999997</v>
      </c>
      <c r="X63" s="44">
        <f t="shared" si="15"/>
        <v>-677.8999999999978</v>
      </c>
      <c r="Y63" s="47">
        <v>23245.199999999993</v>
      </c>
      <c r="Z63" s="43">
        <v>23614.1</v>
      </c>
      <c r="AA63" s="44">
        <f t="shared" si="16"/>
        <v>-368.9000000000051</v>
      </c>
      <c r="AB63" s="47">
        <v>620.7000000000044</v>
      </c>
      <c r="AC63" s="43">
        <v>969.6</v>
      </c>
      <c r="AD63" s="44">
        <f t="shared" si="17"/>
        <v>-348.89999999999566</v>
      </c>
      <c r="AE63" s="45"/>
      <c r="AF63" s="43"/>
      <c r="AG63" s="44">
        <f t="shared" si="18"/>
        <v>0</v>
      </c>
      <c r="AH63" s="45">
        <v>39.9</v>
      </c>
      <c r="AI63" s="43">
        <v>0</v>
      </c>
      <c r="AJ63" s="42">
        <f t="shared" si="25"/>
        <v>39.9</v>
      </c>
      <c r="AK63" s="48">
        <f t="shared" si="26"/>
        <v>377.4000000000051</v>
      </c>
      <c r="AL63" s="48">
        <f t="shared" si="27"/>
        <v>0</v>
      </c>
      <c r="AN63" s="48">
        <f t="shared" si="28"/>
        <v>0</v>
      </c>
      <c r="AO63" s="48">
        <f t="shared" si="29"/>
        <v>-377.4000000000044</v>
      </c>
    </row>
    <row r="64" spans="1:41" s="48" customFormat="1" ht="17.25" thickBot="1">
      <c r="A64" s="39">
        <v>44</v>
      </c>
      <c r="B64" s="40" t="s">
        <v>59</v>
      </c>
      <c r="C64" s="40">
        <v>461.4</v>
      </c>
      <c r="D64" s="41">
        <f t="shared" si="19"/>
        <v>31375.8</v>
      </c>
      <c r="E64" s="41">
        <f t="shared" si="20"/>
        <v>32104</v>
      </c>
      <c r="F64" s="42">
        <f t="shared" si="11"/>
        <v>-728.2000000000007</v>
      </c>
      <c r="G64" s="41"/>
      <c r="H64" s="43"/>
      <c r="I64" s="44">
        <f t="shared" si="12"/>
        <v>0</v>
      </c>
      <c r="J64" s="45"/>
      <c r="K64" s="43"/>
      <c r="L64" s="44">
        <f t="shared" si="13"/>
        <v>0</v>
      </c>
      <c r="M64" s="45"/>
      <c r="N64" s="43">
        <v>580</v>
      </c>
      <c r="O64" s="44">
        <f t="shared" si="14"/>
        <v>-580</v>
      </c>
      <c r="P64" s="45">
        <v>31375.8</v>
      </c>
      <c r="Q64" s="43">
        <v>31371.2</v>
      </c>
      <c r="R64" s="44">
        <f t="shared" si="21"/>
        <v>4.599999999998545</v>
      </c>
      <c r="S64" s="45"/>
      <c r="T64" s="43">
        <v>152.8</v>
      </c>
      <c r="U64" s="44">
        <f t="shared" si="22"/>
        <v>-152.8</v>
      </c>
      <c r="V64" s="46">
        <f t="shared" si="23"/>
        <v>31837.2</v>
      </c>
      <c r="W64" s="46">
        <f t="shared" si="24"/>
        <v>32300.2</v>
      </c>
      <c r="X64" s="44">
        <f t="shared" si="15"/>
        <v>-463</v>
      </c>
      <c r="Y64" s="47">
        <v>29133.1</v>
      </c>
      <c r="Z64" s="43">
        <v>29582.9</v>
      </c>
      <c r="AA64" s="44">
        <f t="shared" si="16"/>
        <v>-449.8000000000029</v>
      </c>
      <c r="AB64" s="47">
        <v>2440.100000000002</v>
      </c>
      <c r="AC64" s="43">
        <v>2453.3</v>
      </c>
      <c r="AD64" s="44">
        <f t="shared" si="17"/>
        <v>-13.199999999997999</v>
      </c>
      <c r="AE64" s="45"/>
      <c r="AF64" s="43"/>
      <c r="AG64" s="44">
        <f t="shared" si="18"/>
        <v>0</v>
      </c>
      <c r="AH64" s="45">
        <v>264</v>
      </c>
      <c r="AI64" s="43">
        <v>264</v>
      </c>
      <c r="AJ64" s="42">
        <f t="shared" si="25"/>
        <v>0</v>
      </c>
      <c r="AK64" s="48">
        <f t="shared" si="26"/>
        <v>265.2000000000007</v>
      </c>
      <c r="AL64" s="48">
        <f t="shared" si="27"/>
        <v>0</v>
      </c>
      <c r="AN64" s="48">
        <f t="shared" si="28"/>
        <v>1.4779288903810084E-12</v>
      </c>
      <c r="AO64" s="48">
        <f t="shared" si="29"/>
        <v>-265.19999999999925</v>
      </c>
    </row>
    <row r="65" spans="1:41" s="48" customFormat="1" ht="17.25" thickBot="1">
      <c r="A65" s="39">
        <v>45</v>
      </c>
      <c r="B65" s="40" t="s">
        <v>60</v>
      </c>
      <c r="C65" s="40">
        <v>994.9</v>
      </c>
      <c r="D65" s="41">
        <f t="shared" si="19"/>
        <v>18504.9</v>
      </c>
      <c r="E65" s="41">
        <f t="shared" si="20"/>
        <v>18503.1</v>
      </c>
      <c r="F65" s="42">
        <f t="shared" si="11"/>
        <v>1.8000000000029104</v>
      </c>
      <c r="G65" s="41"/>
      <c r="H65" s="43"/>
      <c r="I65" s="44">
        <f t="shared" si="12"/>
        <v>0</v>
      </c>
      <c r="J65" s="45"/>
      <c r="K65" s="43"/>
      <c r="L65" s="44">
        <f t="shared" si="13"/>
        <v>0</v>
      </c>
      <c r="M65" s="45"/>
      <c r="N65" s="43"/>
      <c r="O65" s="44">
        <f t="shared" si="14"/>
        <v>0</v>
      </c>
      <c r="P65" s="45">
        <v>18504.9</v>
      </c>
      <c r="Q65" s="43">
        <v>18503.1</v>
      </c>
      <c r="R65" s="44">
        <f t="shared" si="21"/>
        <v>1.8000000000029104</v>
      </c>
      <c r="S65" s="45"/>
      <c r="T65" s="43"/>
      <c r="U65" s="44">
        <f t="shared" si="22"/>
        <v>0</v>
      </c>
      <c r="V65" s="46">
        <f t="shared" si="23"/>
        <v>19499.800000000003</v>
      </c>
      <c r="W65" s="46">
        <f t="shared" si="24"/>
        <v>18745.800000000003</v>
      </c>
      <c r="X65" s="44">
        <f t="shared" si="15"/>
        <v>754</v>
      </c>
      <c r="Y65" s="47">
        <v>18970.9</v>
      </c>
      <c r="Z65" s="43">
        <v>14576.7</v>
      </c>
      <c r="AA65" s="44">
        <f t="shared" si="16"/>
        <v>4394.200000000001</v>
      </c>
      <c r="AB65" s="47">
        <v>428.90000000000146</v>
      </c>
      <c r="AC65" s="43">
        <v>4169.1</v>
      </c>
      <c r="AD65" s="44">
        <f t="shared" si="17"/>
        <v>-3740.199999999999</v>
      </c>
      <c r="AE65" s="45"/>
      <c r="AF65" s="43"/>
      <c r="AG65" s="44">
        <f t="shared" si="18"/>
        <v>0</v>
      </c>
      <c r="AH65" s="45">
        <v>100</v>
      </c>
      <c r="AI65" s="43">
        <v>0</v>
      </c>
      <c r="AJ65" s="42">
        <f t="shared" si="25"/>
        <v>100</v>
      </c>
      <c r="AK65" s="48">
        <f t="shared" si="26"/>
        <v>752.1999999999971</v>
      </c>
      <c r="AL65" s="48">
        <f t="shared" si="27"/>
        <v>0</v>
      </c>
      <c r="AN65" s="48">
        <f t="shared" si="28"/>
        <v>1.4779288903810084E-12</v>
      </c>
      <c r="AO65" s="48">
        <f t="shared" si="29"/>
        <v>-752.1999999999956</v>
      </c>
    </row>
    <row r="66" spans="1:41" s="48" customFormat="1" ht="17.25" thickBot="1">
      <c r="A66" s="39">
        <v>46</v>
      </c>
      <c r="B66" s="40" t="s">
        <v>61</v>
      </c>
      <c r="C66" s="40">
        <v>5051.6</v>
      </c>
      <c r="D66" s="41">
        <f t="shared" si="19"/>
        <v>33294.7</v>
      </c>
      <c r="E66" s="41">
        <f t="shared" si="20"/>
        <v>33682.6</v>
      </c>
      <c r="F66" s="42">
        <f t="shared" si="11"/>
        <v>-387.90000000000146</v>
      </c>
      <c r="G66" s="41"/>
      <c r="H66" s="43"/>
      <c r="I66" s="44">
        <f t="shared" si="12"/>
        <v>0</v>
      </c>
      <c r="J66" s="45"/>
      <c r="K66" s="43"/>
      <c r="L66" s="44">
        <f t="shared" si="13"/>
        <v>0</v>
      </c>
      <c r="M66" s="45"/>
      <c r="N66" s="43">
        <v>390</v>
      </c>
      <c r="O66" s="44">
        <f t="shared" si="14"/>
        <v>-390</v>
      </c>
      <c r="P66" s="45">
        <v>33294.7</v>
      </c>
      <c r="Q66" s="43">
        <v>33292.6</v>
      </c>
      <c r="R66" s="44">
        <f t="shared" si="21"/>
        <v>2.099999999998545</v>
      </c>
      <c r="S66" s="45"/>
      <c r="T66" s="43"/>
      <c r="U66" s="44">
        <f t="shared" si="22"/>
        <v>0</v>
      </c>
      <c r="V66" s="46">
        <f t="shared" si="23"/>
        <v>38346.299999999996</v>
      </c>
      <c r="W66" s="46">
        <f t="shared" si="24"/>
        <v>34322.8</v>
      </c>
      <c r="X66" s="44">
        <f t="shared" si="15"/>
        <v>4023.4999999999927</v>
      </c>
      <c r="Y66" s="47">
        <v>29837.699999999997</v>
      </c>
      <c r="Z66" s="43">
        <v>28937.9</v>
      </c>
      <c r="AA66" s="44">
        <f t="shared" si="16"/>
        <v>899.7999999999956</v>
      </c>
      <c r="AB66" s="47">
        <v>5586.5999999999985</v>
      </c>
      <c r="AC66" s="43">
        <v>3674.9</v>
      </c>
      <c r="AD66" s="44">
        <f t="shared" si="17"/>
        <v>1911.6999999999985</v>
      </c>
      <c r="AE66" s="45"/>
      <c r="AF66" s="43"/>
      <c r="AG66" s="44">
        <f t="shared" si="18"/>
        <v>0</v>
      </c>
      <c r="AH66" s="45">
        <v>2922</v>
      </c>
      <c r="AI66" s="43">
        <v>1710</v>
      </c>
      <c r="AJ66" s="42">
        <f t="shared" si="25"/>
        <v>1212</v>
      </c>
      <c r="AK66" s="48">
        <f t="shared" si="26"/>
        <v>4411.399999999994</v>
      </c>
      <c r="AL66" s="48">
        <f t="shared" si="27"/>
        <v>0</v>
      </c>
      <c r="AN66" s="48">
        <f t="shared" si="28"/>
        <v>0</v>
      </c>
      <c r="AO66" s="48">
        <f t="shared" si="29"/>
        <v>-4411.399999999996</v>
      </c>
    </row>
    <row r="67" spans="1:41" s="48" customFormat="1" ht="17.25" thickBot="1">
      <c r="A67" s="39">
        <v>47</v>
      </c>
      <c r="B67" s="40" t="s">
        <v>62</v>
      </c>
      <c r="C67" s="40">
        <v>225.8</v>
      </c>
      <c r="D67" s="41">
        <f t="shared" si="19"/>
        <v>33631.5</v>
      </c>
      <c r="E67" s="41">
        <f t="shared" si="20"/>
        <v>33980.2</v>
      </c>
      <c r="F67" s="42">
        <f t="shared" si="11"/>
        <v>-348.6999999999971</v>
      </c>
      <c r="G67" s="41"/>
      <c r="H67" s="43"/>
      <c r="I67" s="44">
        <f t="shared" si="12"/>
        <v>0</v>
      </c>
      <c r="J67" s="45"/>
      <c r="K67" s="43"/>
      <c r="L67" s="44">
        <f t="shared" si="13"/>
        <v>0</v>
      </c>
      <c r="M67" s="45"/>
      <c r="N67" s="43">
        <v>350</v>
      </c>
      <c r="O67" s="44">
        <f t="shared" si="14"/>
        <v>-350</v>
      </c>
      <c r="P67" s="45">
        <v>33631.5</v>
      </c>
      <c r="Q67" s="43">
        <v>33630.2</v>
      </c>
      <c r="R67" s="44">
        <f t="shared" si="21"/>
        <v>1.3000000000029104</v>
      </c>
      <c r="S67" s="45"/>
      <c r="T67" s="43"/>
      <c r="U67" s="44">
        <f t="shared" si="22"/>
        <v>0</v>
      </c>
      <c r="V67" s="46">
        <f t="shared" si="23"/>
        <v>33857.3</v>
      </c>
      <c r="W67" s="46">
        <f t="shared" si="24"/>
        <v>33659</v>
      </c>
      <c r="X67" s="44">
        <f t="shared" si="15"/>
        <v>198.3000000000029</v>
      </c>
      <c r="Y67" s="47">
        <v>31438.3</v>
      </c>
      <c r="Z67" s="43">
        <v>31579.9</v>
      </c>
      <c r="AA67" s="44">
        <f t="shared" si="16"/>
        <v>-141.60000000000218</v>
      </c>
      <c r="AB67" s="47">
        <v>2021.0000000000036</v>
      </c>
      <c r="AC67" s="43">
        <v>1524.1</v>
      </c>
      <c r="AD67" s="44">
        <f t="shared" si="17"/>
        <v>496.90000000000373</v>
      </c>
      <c r="AE67" s="45"/>
      <c r="AF67" s="43"/>
      <c r="AG67" s="44">
        <f t="shared" si="18"/>
        <v>0</v>
      </c>
      <c r="AH67" s="45">
        <v>398</v>
      </c>
      <c r="AI67" s="43">
        <v>555</v>
      </c>
      <c r="AJ67" s="42">
        <f t="shared" si="25"/>
        <v>-157</v>
      </c>
      <c r="AK67" s="48">
        <f t="shared" si="26"/>
        <v>547</v>
      </c>
      <c r="AL67" s="48">
        <f t="shared" si="27"/>
        <v>0</v>
      </c>
      <c r="AN67" s="48">
        <f t="shared" si="28"/>
        <v>2.8990143619012088E-12</v>
      </c>
      <c r="AO67" s="48">
        <f t="shared" si="29"/>
        <v>-546.999999999997</v>
      </c>
    </row>
    <row r="68" spans="1:41" s="48" customFormat="1" ht="17.25" thickBot="1">
      <c r="A68" s="39">
        <v>48</v>
      </c>
      <c r="B68" s="40" t="s">
        <v>63</v>
      </c>
      <c r="C68" s="40">
        <v>6664.2</v>
      </c>
      <c r="D68" s="41">
        <f t="shared" si="19"/>
        <v>56843.4</v>
      </c>
      <c r="E68" s="41">
        <f t="shared" si="20"/>
        <v>56907.5</v>
      </c>
      <c r="F68" s="42">
        <f t="shared" si="11"/>
        <v>-64.09999999999854</v>
      </c>
      <c r="G68" s="41"/>
      <c r="H68" s="43"/>
      <c r="I68" s="44">
        <f t="shared" si="12"/>
        <v>0</v>
      </c>
      <c r="J68" s="45"/>
      <c r="K68" s="43"/>
      <c r="L68" s="44">
        <f t="shared" si="13"/>
        <v>0</v>
      </c>
      <c r="M68" s="45"/>
      <c r="N68" s="43"/>
      <c r="O68" s="44">
        <f t="shared" si="14"/>
        <v>0</v>
      </c>
      <c r="P68" s="45">
        <v>56843.4</v>
      </c>
      <c r="Q68" s="43">
        <v>56841.5</v>
      </c>
      <c r="R68" s="44">
        <f t="shared" si="21"/>
        <v>1.9000000000014552</v>
      </c>
      <c r="S68" s="45"/>
      <c r="T68" s="43">
        <v>66</v>
      </c>
      <c r="U68" s="44">
        <f t="shared" si="22"/>
        <v>-66</v>
      </c>
      <c r="V68" s="46">
        <f t="shared" si="23"/>
        <v>63507.6</v>
      </c>
      <c r="W68" s="46">
        <f t="shared" si="24"/>
        <v>51634.700000000004</v>
      </c>
      <c r="X68" s="44">
        <f t="shared" si="15"/>
        <v>11872.899999999994</v>
      </c>
      <c r="Y68" s="47">
        <v>53264.299999999996</v>
      </c>
      <c r="Z68" s="43">
        <v>48104</v>
      </c>
      <c r="AA68" s="44">
        <f t="shared" si="16"/>
        <v>5160.299999999996</v>
      </c>
      <c r="AB68" s="47">
        <v>8241.900000000001</v>
      </c>
      <c r="AC68" s="43">
        <v>3029.8</v>
      </c>
      <c r="AD68" s="44">
        <f t="shared" si="17"/>
        <v>5212.100000000001</v>
      </c>
      <c r="AE68" s="45"/>
      <c r="AF68" s="43"/>
      <c r="AG68" s="44">
        <f t="shared" si="18"/>
        <v>0</v>
      </c>
      <c r="AH68" s="45">
        <v>2001.4</v>
      </c>
      <c r="AI68" s="43">
        <v>500.9</v>
      </c>
      <c r="AJ68" s="42">
        <f t="shared" si="25"/>
        <v>1500.5</v>
      </c>
      <c r="AK68" s="48">
        <f t="shared" si="26"/>
        <v>11936.999999999993</v>
      </c>
      <c r="AL68" s="48">
        <f t="shared" si="27"/>
        <v>0</v>
      </c>
      <c r="AN68" s="48">
        <f t="shared" si="28"/>
        <v>0</v>
      </c>
      <c r="AO68" s="48">
        <f t="shared" si="29"/>
        <v>-11936.999999999996</v>
      </c>
    </row>
    <row r="69" spans="1:41" s="48" customFormat="1" ht="17.25" thickBot="1">
      <c r="A69" s="39">
        <v>49</v>
      </c>
      <c r="B69" s="40" t="s">
        <v>64</v>
      </c>
      <c r="C69" s="50">
        <v>672.8</v>
      </c>
      <c r="D69" s="41">
        <f t="shared" si="19"/>
        <v>26492.745000000003</v>
      </c>
      <c r="E69" s="41">
        <f t="shared" si="20"/>
        <v>26490.7</v>
      </c>
      <c r="F69" s="42">
        <f t="shared" si="11"/>
        <v>2.0450000000018917</v>
      </c>
      <c r="G69" s="41"/>
      <c r="H69" s="43"/>
      <c r="I69" s="44">
        <f t="shared" si="12"/>
        <v>0</v>
      </c>
      <c r="J69" s="45"/>
      <c r="K69" s="43"/>
      <c r="L69" s="44">
        <f t="shared" si="13"/>
        <v>0</v>
      </c>
      <c r="M69" s="45"/>
      <c r="N69" s="43"/>
      <c r="O69" s="44">
        <f t="shared" si="14"/>
        <v>0</v>
      </c>
      <c r="P69" s="47">
        <v>26492.745000000003</v>
      </c>
      <c r="Q69" s="43">
        <v>26490.7</v>
      </c>
      <c r="R69" s="44">
        <f t="shared" si="21"/>
        <v>2.0450000000018917</v>
      </c>
      <c r="S69" s="45"/>
      <c r="T69" s="43"/>
      <c r="U69" s="44">
        <f t="shared" si="22"/>
        <v>0</v>
      </c>
      <c r="V69" s="46">
        <f t="shared" si="23"/>
        <v>27165.545000000002</v>
      </c>
      <c r="W69" s="46">
        <f t="shared" si="24"/>
        <v>26766.5</v>
      </c>
      <c r="X69" s="44">
        <f t="shared" si="15"/>
        <v>399.0450000000019</v>
      </c>
      <c r="Y69" s="47">
        <v>24516.6303554</v>
      </c>
      <c r="Z69" s="43">
        <v>25095.7</v>
      </c>
      <c r="AA69" s="44">
        <f t="shared" si="16"/>
        <v>-579.0696446000002</v>
      </c>
      <c r="AB69" s="47">
        <v>2470.5544806</v>
      </c>
      <c r="AC69" s="43">
        <v>1372.8</v>
      </c>
      <c r="AD69" s="44">
        <f t="shared" si="17"/>
        <v>1097.7544805999999</v>
      </c>
      <c r="AE69" s="45"/>
      <c r="AF69" s="43"/>
      <c r="AG69" s="44">
        <f t="shared" si="18"/>
        <v>0</v>
      </c>
      <c r="AH69" s="47">
        <v>178.360164</v>
      </c>
      <c r="AI69" s="43">
        <v>298</v>
      </c>
      <c r="AJ69" s="42">
        <f t="shared" si="25"/>
        <v>-119.639836</v>
      </c>
      <c r="AK69" s="48">
        <f t="shared" si="26"/>
        <v>397</v>
      </c>
      <c r="AL69" s="48">
        <f t="shared" si="27"/>
        <v>0</v>
      </c>
      <c r="AN69" s="48">
        <f t="shared" si="28"/>
        <v>0</v>
      </c>
      <c r="AO69" s="48">
        <f t="shared" si="29"/>
        <v>-397.0000000000007</v>
      </c>
    </row>
    <row r="70" spans="1:41" s="48" customFormat="1" ht="17.25" thickBot="1">
      <c r="A70" s="39">
        <v>50</v>
      </c>
      <c r="B70" s="40" t="s">
        <v>65</v>
      </c>
      <c r="C70" s="40">
        <v>3005.3</v>
      </c>
      <c r="D70" s="41">
        <f t="shared" si="19"/>
        <v>35878.4</v>
      </c>
      <c r="E70" s="41">
        <f t="shared" si="20"/>
        <v>35881.5</v>
      </c>
      <c r="F70" s="42">
        <f t="shared" si="11"/>
        <v>-3.099999999998545</v>
      </c>
      <c r="G70" s="41"/>
      <c r="H70" s="43"/>
      <c r="I70" s="44">
        <f t="shared" si="12"/>
        <v>0</v>
      </c>
      <c r="J70" s="45"/>
      <c r="K70" s="43"/>
      <c r="L70" s="44">
        <f t="shared" si="13"/>
        <v>0</v>
      </c>
      <c r="M70" s="45"/>
      <c r="N70" s="43"/>
      <c r="O70" s="44">
        <f t="shared" si="14"/>
        <v>0</v>
      </c>
      <c r="P70" s="45">
        <v>35878.4</v>
      </c>
      <c r="Q70" s="43">
        <v>35875.5</v>
      </c>
      <c r="R70" s="44">
        <f t="shared" si="21"/>
        <v>2.900000000001455</v>
      </c>
      <c r="S70" s="47"/>
      <c r="T70" s="43">
        <v>6</v>
      </c>
      <c r="U70" s="44">
        <f t="shared" si="22"/>
        <v>-6</v>
      </c>
      <c r="V70" s="49">
        <f t="shared" si="23"/>
        <v>38883.69999999998</v>
      </c>
      <c r="W70" s="46">
        <f t="shared" si="24"/>
        <v>34310.9</v>
      </c>
      <c r="X70" s="44">
        <f t="shared" si="15"/>
        <v>4572.799999999981</v>
      </c>
      <c r="Y70" s="47">
        <v>33954.7</v>
      </c>
      <c r="Z70" s="43">
        <v>31859.8</v>
      </c>
      <c r="AA70" s="44">
        <f t="shared" si="16"/>
        <v>2094.899999999998</v>
      </c>
      <c r="AB70" s="47">
        <v>4376.6999999999825</v>
      </c>
      <c r="AC70" s="43">
        <v>2451.1</v>
      </c>
      <c r="AD70" s="44">
        <f t="shared" si="17"/>
        <v>1925.5999999999826</v>
      </c>
      <c r="AE70" s="45"/>
      <c r="AF70" s="43"/>
      <c r="AG70" s="44">
        <f t="shared" si="18"/>
        <v>0</v>
      </c>
      <c r="AH70" s="47">
        <v>552.3</v>
      </c>
      <c r="AI70" s="43">
        <v>0</v>
      </c>
      <c r="AJ70" s="42">
        <f t="shared" si="25"/>
        <v>552.3</v>
      </c>
      <c r="AK70" s="48">
        <f t="shared" si="26"/>
        <v>4575.9000000000015</v>
      </c>
      <c r="AL70" s="48">
        <f t="shared" si="27"/>
        <v>0</v>
      </c>
      <c r="AN70" s="48">
        <f t="shared" si="28"/>
        <v>-1.9099388737231493E-11</v>
      </c>
      <c r="AO70" s="48">
        <f t="shared" si="29"/>
        <v>-4575.899999999999</v>
      </c>
    </row>
    <row r="71" spans="1:41" s="48" customFormat="1" ht="17.25" thickBot="1">
      <c r="A71" s="39">
        <v>51</v>
      </c>
      <c r="B71" s="40" t="s">
        <v>66</v>
      </c>
      <c r="C71" s="55">
        <v>40.8</v>
      </c>
      <c r="D71" s="41">
        <f t="shared" si="19"/>
        <v>22041.1</v>
      </c>
      <c r="E71" s="41">
        <f t="shared" si="20"/>
        <v>22820.8</v>
      </c>
      <c r="F71" s="42">
        <f t="shared" si="11"/>
        <v>-779.7000000000007</v>
      </c>
      <c r="G71" s="41"/>
      <c r="H71" s="43"/>
      <c r="I71" s="44">
        <f t="shared" si="12"/>
        <v>0</v>
      </c>
      <c r="J71" s="45"/>
      <c r="K71" s="43"/>
      <c r="L71" s="44">
        <f t="shared" si="13"/>
        <v>0</v>
      </c>
      <c r="M71" s="45"/>
      <c r="N71" s="43">
        <v>39.6</v>
      </c>
      <c r="O71" s="44">
        <f t="shared" si="14"/>
        <v>-39.6</v>
      </c>
      <c r="P71" s="45">
        <v>22041.1</v>
      </c>
      <c r="Q71" s="43">
        <v>22740.4</v>
      </c>
      <c r="R71" s="44">
        <f t="shared" si="21"/>
        <v>-699.3000000000029</v>
      </c>
      <c r="S71" s="45"/>
      <c r="T71" s="43">
        <v>40.8</v>
      </c>
      <c r="U71" s="44">
        <f t="shared" si="22"/>
        <v>-40.8</v>
      </c>
      <c r="V71" s="46">
        <f t="shared" si="23"/>
        <v>22081.899999999998</v>
      </c>
      <c r="W71" s="46">
        <f t="shared" si="24"/>
        <v>23715.3</v>
      </c>
      <c r="X71" s="44">
        <f t="shared" si="15"/>
        <v>-1633.4000000000015</v>
      </c>
      <c r="Y71" s="47">
        <v>20787.676280000003</v>
      </c>
      <c r="Z71" s="43">
        <v>21261.3</v>
      </c>
      <c r="AA71" s="44">
        <f t="shared" si="16"/>
        <v>-473.62371999999596</v>
      </c>
      <c r="AB71" s="47">
        <v>894.7716799999944</v>
      </c>
      <c r="AC71" s="43">
        <v>1896</v>
      </c>
      <c r="AD71" s="44">
        <f t="shared" si="17"/>
        <v>-1001.2283200000056</v>
      </c>
      <c r="AE71" s="45"/>
      <c r="AF71" s="43"/>
      <c r="AG71" s="44">
        <f t="shared" si="18"/>
        <v>0</v>
      </c>
      <c r="AH71" s="47">
        <v>399.45204</v>
      </c>
      <c r="AI71" s="43">
        <v>558</v>
      </c>
      <c r="AJ71" s="42">
        <f t="shared" si="25"/>
        <v>-158.54796</v>
      </c>
      <c r="AK71" s="48">
        <f t="shared" si="26"/>
        <v>-853.7000000000007</v>
      </c>
      <c r="AL71" s="48">
        <f t="shared" si="27"/>
        <v>0</v>
      </c>
      <c r="AN71" s="48">
        <f t="shared" si="28"/>
        <v>-7.247535904753022E-13</v>
      </c>
      <c r="AO71" s="48">
        <f t="shared" si="29"/>
        <v>853.7</v>
      </c>
    </row>
    <row r="72" spans="1:41" s="48" customFormat="1" ht="17.25" thickBot="1">
      <c r="A72" s="39">
        <v>52</v>
      </c>
      <c r="B72" s="40" t="s">
        <v>67</v>
      </c>
      <c r="C72" s="51">
        <v>1719.8</v>
      </c>
      <c r="D72" s="41">
        <f t="shared" si="19"/>
        <v>70394.2</v>
      </c>
      <c r="E72" s="41">
        <f t="shared" si="20"/>
        <v>70393.2</v>
      </c>
      <c r="F72" s="42">
        <f t="shared" si="11"/>
        <v>1</v>
      </c>
      <c r="G72" s="41"/>
      <c r="H72" s="43"/>
      <c r="I72" s="44">
        <f t="shared" si="12"/>
        <v>0</v>
      </c>
      <c r="J72" s="45"/>
      <c r="K72" s="43"/>
      <c r="L72" s="44">
        <f t="shared" si="13"/>
        <v>0</v>
      </c>
      <c r="M72" s="45"/>
      <c r="N72" s="43"/>
      <c r="O72" s="44">
        <f t="shared" si="14"/>
        <v>0</v>
      </c>
      <c r="P72" s="45">
        <v>70367.2</v>
      </c>
      <c r="Q72" s="43">
        <v>70366.2</v>
      </c>
      <c r="R72" s="44">
        <f t="shared" si="21"/>
        <v>1</v>
      </c>
      <c r="S72" s="47">
        <v>27</v>
      </c>
      <c r="T72" s="43">
        <v>27</v>
      </c>
      <c r="U72" s="44">
        <f t="shared" si="22"/>
        <v>0</v>
      </c>
      <c r="V72" s="46">
        <f t="shared" si="23"/>
        <v>72114</v>
      </c>
      <c r="W72" s="46">
        <f t="shared" si="24"/>
        <v>69543.59999999999</v>
      </c>
      <c r="X72" s="44">
        <f t="shared" si="15"/>
        <v>2570.4000000000087</v>
      </c>
      <c r="Y72" s="47">
        <v>65066.4</v>
      </c>
      <c r="Z72" s="43">
        <v>64771.2</v>
      </c>
      <c r="AA72" s="44">
        <f t="shared" si="16"/>
        <v>295.20000000000437</v>
      </c>
      <c r="AB72" s="47">
        <v>6597.6</v>
      </c>
      <c r="AC72" s="43">
        <v>4373.5</v>
      </c>
      <c r="AD72" s="44">
        <f t="shared" si="17"/>
        <v>2224.1000000000004</v>
      </c>
      <c r="AE72" s="45"/>
      <c r="AF72" s="43"/>
      <c r="AG72" s="44">
        <f t="shared" si="18"/>
        <v>0</v>
      </c>
      <c r="AH72" s="45">
        <v>450</v>
      </c>
      <c r="AI72" s="43">
        <v>398.9</v>
      </c>
      <c r="AJ72" s="42">
        <f t="shared" si="25"/>
        <v>51.10000000000002</v>
      </c>
      <c r="AK72" s="48">
        <f t="shared" si="26"/>
        <v>2569.4000000000087</v>
      </c>
      <c r="AL72" s="48">
        <f t="shared" si="27"/>
        <v>0</v>
      </c>
      <c r="AN72" s="48">
        <f t="shared" si="28"/>
        <v>2.9558577807620168E-12</v>
      </c>
      <c r="AO72" s="48">
        <f t="shared" si="29"/>
        <v>-2569.400000000006</v>
      </c>
    </row>
    <row r="73" spans="1:41" s="48" customFormat="1" ht="17.25" thickBot="1">
      <c r="A73" s="39">
        <v>53</v>
      </c>
      <c r="B73" s="40" t="s">
        <v>68</v>
      </c>
      <c r="C73" s="40">
        <v>21118.9</v>
      </c>
      <c r="D73" s="41">
        <f t="shared" si="19"/>
        <v>52236</v>
      </c>
      <c r="E73" s="41">
        <f t="shared" si="20"/>
        <v>52234.2</v>
      </c>
      <c r="F73" s="42">
        <f t="shared" si="11"/>
        <v>1.8000000000029104</v>
      </c>
      <c r="G73" s="41"/>
      <c r="H73" s="43"/>
      <c r="I73" s="44">
        <f t="shared" si="12"/>
        <v>0</v>
      </c>
      <c r="J73" s="45"/>
      <c r="K73" s="43"/>
      <c r="L73" s="44">
        <f t="shared" si="13"/>
        <v>0</v>
      </c>
      <c r="M73" s="45"/>
      <c r="N73" s="43"/>
      <c r="O73" s="44">
        <f t="shared" si="14"/>
        <v>0</v>
      </c>
      <c r="P73" s="45">
        <v>52236</v>
      </c>
      <c r="Q73" s="43">
        <v>52234.2</v>
      </c>
      <c r="R73" s="44">
        <f t="shared" si="21"/>
        <v>1.8000000000029104</v>
      </c>
      <c r="S73" s="45"/>
      <c r="T73" s="43"/>
      <c r="U73" s="44">
        <f t="shared" si="22"/>
        <v>0</v>
      </c>
      <c r="V73" s="46">
        <f t="shared" si="23"/>
        <v>73354.9</v>
      </c>
      <c r="W73" s="46">
        <f t="shared" si="24"/>
        <v>49767.9</v>
      </c>
      <c r="X73" s="44">
        <f t="shared" si="15"/>
        <v>23586.999999999993</v>
      </c>
      <c r="Y73" s="47">
        <v>46123</v>
      </c>
      <c r="Z73" s="43">
        <v>41634.9</v>
      </c>
      <c r="AA73" s="44">
        <f t="shared" si="16"/>
        <v>4488.0999999999985</v>
      </c>
      <c r="AB73" s="47">
        <v>9221.900000000001</v>
      </c>
      <c r="AC73" s="43">
        <v>4296.9</v>
      </c>
      <c r="AD73" s="44">
        <f t="shared" si="17"/>
        <v>4925.000000000002</v>
      </c>
      <c r="AE73" s="45"/>
      <c r="AF73" s="43"/>
      <c r="AG73" s="44">
        <f t="shared" si="18"/>
        <v>0</v>
      </c>
      <c r="AH73" s="45">
        <v>18010</v>
      </c>
      <c r="AI73" s="43">
        <v>3836.1</v>
      </c>
      <c r="AJ73" s="42">
        <f t="shared" si="25"/>
        <v>14173.9</v>
      </c>
      <c r="AK73" s="48">
        <f t="shared" si="26"/>
        <v>23585.200000000004</v>
      </c>
      <c r="AL73" s="48">
        <f t="shared" si="27"/>
        <v>0</v>
      </c>
      <c r="AN73" s="48">
        <f t="shared" si="28"/>
        <v>0</v>
      </c>
      <c r="AO73" s="48">
        <f t="shared" si="29"/>
        <v>-23585.199999999997</v>
      </c>
    </row>
    <row r="74" spans="1:41" s="48" customFormat="1" ht="17.25" thickBot="1">
      <c r="A74" s="39">
        <v>54</v>
      </c>
      <c r="B74" s="40" t="s">
        <v>69</v>
      </c>
      <c r="C74" s="40">
        <v>5043.1</v>
      </c>
      <c r="D74" s="41">
        <f t="shared" si="19"/>
        <v>59999.399999999994</v>
      </c>
      <c r="E74" s="41">
        <f t="shared" si="20"/>
        <v>60002.6</v>
      </c>
      <c r="F74" s="42">
        <f t="shared" si="11"/>
        <v>-3.2000000000043656</v>
      </c>
      <c r="G74" s="41"/>
      <c r="H74" s="43"/>
      <c r="I74" s="44">
        <f t="shared" si="12"/>
        <v>0</v>
      </c>
      <c r="J74" s="45"/>
      <c r="K74" s="43"/>
      <c r="L74" s="44">
        <f t="shared" si="13"/>
        <v>0</v>
      </c>
      <c r="M74" s="45"/>
      <c r="N74" s="43"/>
      <c r="O74" s="44">
        <f t="shared" si="14"/>
        <v>0</v>
      </c>
      <c r="P74" s="45">
        <v>59999.399999999994</v>
      </c>
      <c r="Q74" s="43">
        <v>59996.6</v>
      </c>
      <c r="R74" s="44">
        <f t="shared" si="21"/>
        <v>2.7999999999956344</v>
      </c>
      <c r="S74" s="45"/>
      <c r="T74" s="43">
        <v>6</v>
      </c>
      <c r="U74" s="44">
        <f t="shared" si="22"/>
        <v>-6</v>
      </c>
      <c r="V74" s="46">
        <f t="shared" si="23"/>
        <v>65042.49999999999</v>
      </c>
      <c r="W74" s="46">
        <f t="shared" si="24"/>
        <v>55095</v>
      </c>
      <c r="X74" s="44">
        <f t="shared" si="15"/>
        <v>9947.499999999993</v>
      </c>
      <c r="Y74" s="47">
        <v>53743.09999999999</v>
      </c>
      <c r="Z74" s="43">
        <v>48501.1</v>
      </c>
      <c r="AA74" s="44">
        <f t="shared" si="16"/>
        <v>5241.999999999993</v>
      </c>
      <c r="AB74" s="47">
        <v>9355.400000000001</v>
      </c>
      <c r="AC74" s="43">
        <v>5600.9</v>
      </c>
      <c r="AD74" s="44">
        <f t="shared" si="17"/>
        <v>3754.500000000002</v>
      </c>
      <c r="AE74" s="45"/>
      <c r="AF74" s="43"/>
      <c r="AG74" s="44">
        <f t="shared" si="18"/>
        <v>0</v>
      </c>
      <c r="AH74" s="45">
        <v>1944</v>
      </c>
      <c r="AI74" s="43">
        <v>993</v>
      </c>
      <c r="AJ74" s="42">
        <f t="shared" si="25"/>
        <v>951</v>
      </c>
      <c r="AK74" s="48">
        <f t="shared" si="26"/>
        <v>9950.699999999997</v>
      </c>
      <c r="AL74" s="48">
        <f t="shared" si="27"/>
        <v>0</v>
      </c>
      <c r="AN74" s="48">
        <f t="shared" si="28"/>
        <v>0</v>
      </c>
      <c r="AO74" s="48">
        <f t="shared" si="29"/>
        <v>-9950.699999999999</v>
      </c>
    </row>
    <row r="75" spans="1:41" s="48" customFormat="1" ht="17.25" thickBot="1">
      <c r="A75" s="39">
        <v>55</v>
      </c>
      <c r="B75" s="40" t="s">
        <v>70</v>
      </c>
      <c r="C75" s="40">
        <v>1470</v>
      </c>
      <c r="D75" s="41">
        <f t="shared" si="19"/>
        <v>28358.399999999998</v>
      </c>
      <c r="E75" s="41">
        <f t="shared" si="20"/>
        <v>28420.8</v>
      </c>
      <c r="F75" s="42">
        <f t="shared" si="11"/>
        <v>-62.400000000001455</v>
      </c>
      <c r="G75" s="52"/>
      <c r="H75" s="43"/>
      <c r="I75" s="44">
        <f t="shared" si="12"/>
        <v>0</v>
      </c>
      <c r="J75" s="45"/>
      <c r="K75" s="43"/>
      <c r="L75" s="44">
        <f t="shared" si="13"/>
        <v>0</v>
      </c>
      <c r="M75" s="45"/>
      <c r="N75" s="43">
        <v>60</v>
      </c>
      <c r="O75" s="44">
        <f t="shared" si="14"/>
        <v>-60</v>
      </c>
      <c r="P75" s="45">
        <v>28358.399999999998</v>
      </c>
      <c r="Q75" s="43">
        <v>28357.8</v>
      </c>
      <c r="R75" s="44">
        <f t="shared" si="21"/>
        <v>0.5999999999985448</v>
      </c>
      <c r="S75" s="47"/>
      <c r="T75" s="43">
        <v>3</v>
      </c>
      <c r="U75" s="44">
        <f t="shared" si="22"/>
        <v>-3</v>
      </c>
      <c r="V75" s="46">
        <f t="shared" si="23"/>
        <v>29828.399999999998</v>
      </c>
      <c r="W75" s="46">
        <f t="shared" si="24"/>
        <v>25783</v>
      </c>
      <c r="X75" s="44">
        <f t="shared" si="15"/>
        <v>4045.399999999998</v>
      </c>
      <c r="Y75" s="47">
        <v>25088.995</v>
      </c>
      <c r="Z75" s="43">
        <v>24694.5</v>
      </c>
      <c r="AA75" s="44">
        <f t="shared" si="16"/>
        <v>394.494999999999</v>
      </c>
      <c r="AB75" s="47">
        <v>4692.004999999997</v>
      </c>
      <c r="AC75" s="43">
        <v>1088.5</v>
      </c>
      <c r="AD75" s="44">
        <f t="shared" si="17"/>
        <v>3603.5049999999974</v>
      </c>
      <c r="AE75" s="45"/>
      <c r="AF75" s="43"/>
      <c r="AG75" s="44">
        <f t="shared" si="18"/>
        <v>0</v>
      </c>
      <c r="AH75" s="45">
        <v>47.4</v>
      </c>
      <c r="AI75" s="43">
        <v>0</v>
      </c>
      <c r="AJ75" s="42">
        <f t="shared" si="25"/>
        <v>47.4</v>
      </c>
      <c r="AK75" s="48">
        <f t="shared" si="26"/>
        <v>4107.799999999999</v>
      </c>
      <c r="AL75" s="48">
        <f t="shared" si="27"/>
        <v>0</v>
      </c>
      <c r="AN75" s="48">
        <f t="shared" si="28"/>
        <v>0</v>
      </c>
      <c r="AO75" s="48">
        <f t="shared" si="29"/>
        <v>-4107.799999999999</v>
      </c>
    </row>
    <row r="76" spans="1:41" s="48" customFormat="1" ht="17.25" thickBot="1">
      <c r="A76" s="39">
        <v>56</v>
      </c>
      <c r="B76" s="40" t="s">
        <v>71</v>
      </c>
      <c r="C76" s="40">
        <v>175.9</v>
      </c>
      <c r="D76" s="41">
        <f t="shared" si="19"/>
        <v>19797.5</v>
      </c>
      <c r="E76" s="41">
        <f t="shared" si="20"/>
        <v>19393.5</v>
      </c>
      <c r="F76" s="42">
        <f t="shared" si="11"/>
        <v>404</v>
      </c>
      <c r="G76" s="41"/>
      <c r="H76" s="43"/>
      <c r="I76" s="44">
        <f t="shared" si="12"/>
        <v>0</v>
      </c>
      <c r="J76" s="45"/>
      <c r="K76" s="43"/>
      <c r="L76" s="44">
        <f t="shared" si="13"/>
        <v>0</v>
      </c>
      <c r="M76" s="45"/>
      <c r="N76" s="43"/>
      <c r="O76" s="44">
        <f t="shared" si="14"/>
        <v>0</v>
      </c>
      <c r="P76" s="45">
        <v>19797.5</v>
      </c>
      <c r="Q76" s="43">
        <v>19152</v>
      </c>
      <c r="R76" s="44">
        <f t="shared" si="21"/>
        <v>645.5</v>
      </c>
      <c r="S76" s="45"/>
      <c r="T76" s="43">
        <v>241.5</v>
      </c>
      <c r="U76" s="44">
        <f t="shared" si="22"/>
        <v>-241.5</v>
      </c>
      <c r="V76" s="46">
        <f t="shared" si="23"/>
        <v>19973.4</v>
      </c>
      <c r="W76" s="46">
        <f t="shared" si="24"/>
        <v>18699.6</v>
      </c>
      <c r="X76" s="44">
        <f t="shared" si="15"/>
        <v>1273.800000000003</v>
      </c>
      <c r="Y76" s="47">
        <v>18777.3</v>
      </c>
      <c r="Z76" s="43">
        <v>17898.6</v>
      </c>
      <c r="AA76" s="44">
        <f t="shared" si="16"/>
        <v>878.7000000000007</v>
      </c>
      <c r="AB76" s="47">
        <v>1196.1000000000022</v>
      </c>
      <c r="AC76" s="43">
        <v>801</v>
      </c>
      <c r="AD76" s="44">
        <f t="shared" si="17"/>
        <v>395.1000000000022</v>
      </c>
      <c r="AE76" s="45"/>
      <c r="AF76" s="43"/>
      <c r="AG76" s="44">
        <f t="shared" si="18"/>
        <v>0</v>
      </c>
      <c r="AH76" s="45">
        <v>0</v>
      </c>
      <c r="AI76" s="43">
        <v>0</v>
      </c>
      <c r="AJ76" s="42">
        <f t="shared" si="25"/>
        <v>0</v>
      </c>
      <c r="AK76" s="48">
        <f t="shared" si="26"/>
        <v>869.8000000000029</v>
      </c>
      <c r="AL76" s="48">
        <f t="shared" si="27"/>
        <v>0</v>
      </c>
      <c r="AN76" s="48">
        <f t="shared" si="28"/>
        <v>1.4495071809506044E-12</v>
      </c>
      <c r="AO76" s="48">
        <f t="shared" si="29"/>
        <v>-869.8000000000014</v>
      </c>
    </row>
    <row r="77" spans="1:41" s="48" customFormat="1" ht="17.25" thickBot="1">
      <c r="A77" s="39">
        <v>57</v>
      </c>
      <c r="B77" s="40" t="s">
        <v>72</v>
      </c>
      <c r="C77" s="40">
        <v>619.8</v>
      </c>
      <c r="D77" s="41">
        <f t="shared" si="19"/>
        <v>16641.4</v>
      </c>
      <c r="E77" s="41">
        <f t="shared" si="20"/>
        <v>17090.5</v>
      </c>
      <c r="F77" s="42">
        <f t="shared" si="11"/>
        <v>-449.09999999999854</v>
      </c>
      <c r="G77" s="41"/>
      <c r="H77" s="43"/>
      <c r="I77" s="44">
        <f t="shared" si="12"/>
        <v>0</v>
      </c>
      <c r="J77" s="45"/>
      <c r="K77" s="43"/>
      <c r="L77" s="44">
        <f t="shared" si="13"/>
        <v>0</v>
      </c>
      <c r="M77" s="45"/>
      <c r="N77" s="43"/>
      <c r="O77" s="44">
        <f t="shared" si="14"/>
        <v>0</v>
      </c>
      <c r="P77" s="45">
        <v>16641.4</v>
      </c>
      <c r="Q77" s="43">
        <v>17090.5</v>
      </c>
      <c r="R77" s="44">
        <f t="shared" si="21"/>
        <v>-449.09999999999854</v>
      </c>
      <c r="S77" s="45"/>
      <c r="T77" s="43"/>
      <c r="U77" s="44">
        <f t="shared" si="22"/>
        <v>0</v>
      </c>
      <c r="V77" s="46">
        <f t="shared" si="23"/>
        <v>17261.2</v>
      </c>
      <c r="W77" s="46">
        <f t="shared" si="24"/>
        <v>17029.6</v>
      </c>
      <c r="X77" s="44">
        <f t="shared" si="15"/>
        <v>231.60000000000218</v>
      </c>
      <c r="Y77" s="47">
        <v>15316.6</v>
      </c>
      <c r="Z77" s="43">
        <v>15382.5</v>
      </c>
      <c r="AA77" s="44">
        <f t="shared" si="16"/>
        <v>-65.89999999999964</v>
      </c>
      <c r="AB77" s="47">
        <v>1904.6000000000004</v>
      </c>
      <c r="AC77" s="43">
        <v>1647.1</v>
      </c>
      <c r="AD77" s="44">
        <f t="shared" si="17"/>
        <v>257.50000000000045</v>
      </c>
      <c r="AE77" s="45"/>
      <c r="AF77" s="43"/>
      <c r="AG77" s="44">
        <f t="shared" si="18"/>
        <v>0</v>
      </c>
      <c r="AH77" s="45">
        <v>40</v>
      </c>
      <c r="AI77" s="43">
        <v>0</v>
      </c>
      <c r="AJ77" s="42">
        <f t="shared" si="25"/>
        <v>40</v>
      </c>
      <c r="AK77" s="48">
        <f t="shared" si="26"/>
        <v>680.7000000000007</v>
      </c>
      <c r="AL77" s="48">
        <f t="shared" si="27"/>
        <v>0</v>
      </c>
      <c r="AN77" s="48">
        <f t="shared" si="28"/>
        <v>0</v>
      </c>
      <c r="AO77" s="48">
        <f t="shared" si="29"/>
        <v>-680.7000000000014</v>
      </c>
    </row>
    <row r="78" spans="1:41" s="48" customFormat="1" ht="17.25" thickBot="1">
      <c r="A78" s="39">
        <v>58</v>
      </c>
      <c r="B78" s="40" t="s">
        <v>73</v>
      </c>
      <c r="C78" s="40">
        <v>0</v>
      </c>
      <c r="D78" s="41">
        <f t="shared" si="19"/>
        <v>64379.3</v>
      </c>
      <c r="E78" s="41">
        <f t="shared" si="20"/>
        <v>65482.899999999994</v>
      </c>
      <c r="F78" s="42">
        <f t="shared" si="11"/>
        <v>-1103.5999999999913</v>
      </c>
      <c r="G78" s="41"/>
      <c r="H78" s="43"/>
      <c r="I78" s="44">
        <f t="shared" si="12"/>
        <v>0</v>
      </c>
      <c r="J78" s="45"/>
      <c r="K78" s="43"/>
      <c r="L78" s="44">
        <f t="shared" si="13"/>
        <v>0</v>
      </c>
      <c r="M78" s="45">
        <v>92</v>
      </c>
      <c r="N78" s="43">
        <v>1092</v>
      </c>
      <c r="O78" s="44">
        <f t="shared" si="14"/>
        <v>-1000</v>
      </c>
      <c r="P78" s="45">
        <v>63581</v>
      </c>
      <c r="Q78" s="43">
        <v>63578.7</v>
      </c>
      <c r="R78" s="44">
        <f t="shared" si="21"/>
        <v>2.3000000000029104</v>
      </c>
      <c r="S78" s="45">
        <v>706.3</v>
      </c>
      <c r="T78" s="43">
        <v>812.2</v>
      </c>
      <c r="U78" s="44">
        <f t="shared" si="22"/>
        <v>-105.90000000000009</v>
      </c>
      <c r="V78" s="46">
        <f t="shared" si="23"/>
        <v>64379.3</v>
      </c>
      <c r="W78" s="46">
        <f t="shared" si="24"/>
        <v>65253.4</v>
      </c>
      <c r="X78" s="44">
        <f t="shared" si="15"/>
        <v>-874.0999999999985</v>
      </c>
      <c r="Y78" s="47">
        <v>63123.4</v>
      </c>
      <c r="Z78" s="43">
        <v>57021.3</v>
      </c>
      <c r="AA78" s="44">
        <f t="shared" si="16"/>
        <v>6102.0999999999985</v>
      </c>
      <c r="AB78" s="47">
        <v>1255.9000000000015</v>
      </c>
      <c r="AC78" s="43">
        <v>5675.6</v>
      </c>
      <c r="AD78" s="44">
        <f t="shared" si="17"/>
        <v>-4419.699999999999</v>
      </c>
      <c r="AE78" s="45"/>
      <c r="AF78" s="43"/>
      <c r="AG78" s="44">
        <f t="shared" si="18"/>
        <v>0</v>
      </c>
      <c r="AH78" s="45">
        <v>0</v>
      </c>
      <c r="AI78" s="43">
        <v>2556.5</v>
      </c>
      <c r="AJ78" s="42">
        <f t="shared" si="25"/>
        <v>-2556.5</v>
      </c>
      <c r="AK78" s="48">
        <f t="shared" si="26"/>
        <v>229.49999999999272</v>
      </c>
      <c r="AL78" s="48">
        <f t="shared" si="27"/>
        <v>0</v>
      </c>
      <c r="AN78" s="48">
        <f t="shared" si="28"/>
        <v>0</v>
      </c>
      <c r="AO78" s="48">
        <f t="shared" si="29"/>
        <v>-229.49999999999272</v>
      </c>
    </row>
    <row r="79" spans="1:41" s="48" customFormat="1" ht="17.25" thickBot="1">
      <c r="A79" s="39">
        <v>59</v>
      </c>
      <c r="B79" s="40" t="s">
        <v>74</v>
      </c>
      <c r="C79" s="40">
        <v>140.5</v>
      </c>
      <c r="D79" s="41">
        <f t="shared" si="19"/>
        <v>19082.000000000004</v>
      </c>
      <c r="E79" s="41">
        <f t="shared" si="20"/>
        <v>19083.8</v>
      </c>
      <c r="F79" s="42">
        <f t="shared" si="11"/>
        <v>-1.7999999999956344</v>
      </c>
      <c r="G79" s="41"/>
      <c r="H79" s="43"/>
      <c r="I79" s="44">
        <f t="shared" si="12"/>
        <v>0</v>
      </c>
      <c r="J79" s="45"/>
      <c r="K79" s="43"/>
      <c r="L79" s="44">
        <f t="shared" si="13"/>
        <v>0</v>
      </c>
      <c r="M79" s="45">
        <v>606.2</v>
      </c>
      <c r="N79" s="43">
        <v>614.2</v>
      </c>
      <c r="O79" s="44">
        <f t="shared" si="14"/>
        <v>-8</v>
      </c>
      <c r="P79" s="45">
        <v>18475.800000000003</v>
      </c>
      <c r="Q79" s="43">
        <v>18469.6</v>
      </c>
      <c r="R79" s="44">
        <f t="shared" si="21"/>
        <v>6.200000000004366</v>
      </c>
      <c r="S79" s="45"/>
      <c r="T79" s="43"/>
      <c r="U79" s="44">
        <f t="shared" si="22"/>
        <v>0</v>
      </c>
      <c r="V79" s="46">
        <f t="shared" si="23"/>
        <v>19222.5</v>
      </c>
      <c r="W79" s="46">
        <f t="shared" si="24"/>
        <v>18357.6</v>
      </c>
      <c r="X79" s="44">
        <f t="shared" si="15"/>
        <v>864.9000000000015</v>
      </c>
      <c r="Y79" s="47">
        <v>16695</v>
      </c>
      <c r="Z79" s="43">
        <v>16812.6</v>
      </c>
      <c r="AA79" s="44">
        <f t="shared" si="16"/>
        <v>-117.59999999999854</v>
      </c>
      <c r="AB79" s="47">
        <v>1977.5</v>
      </c>
      <c r="AC79" s="43">
        <v>1545</v>
      </c>
      <c r="AD79" s="44">
        <f t="shared" si="17"/>
        <v>432.5</v>
      </c>
      <c r="AE79" s="45"/>
      <c r="AF79" s="43"/>
      <c r="AG79" s="44">
        <f t="shared" si="18"/>
        <v>0</v>
      </c>
      <c r="AH79" s="45">
        <v>550</v>
      </c>
      <c r="AI79" s="43">
        <v>0</v>
      </c>
      <c r="AJ79" s="42">
        <f t="shared" si="25"/>
        <v>550</v>
      </c>
      <c r="AK79" s="48">
        <f t="shared" si="26"/>
        <v>866.7000000000007</v>
      </c>
      <c r="AL79" s="48">
        <f t="shared" si="27"/>
        <v>0</v>
      </c>
      <c r="AN79" s="48">
        <f t="shared" si="28"/>
        <v>-3.637978807091713E-12</v>
      </c>
      <c r="AO79" s="48">
        <f t="shared" si="29"/>
        <v>-866.7000000000007</v>
      </c>
    </row>
    <row r="80" spans="1:41" s="48" customFormat="1" ht="17.25" thickBot="1">
      <c r="A80" s="39">
        <v>60</v>
      </c>
      <c r="B80" s="40" t="s">
        <v>75</v>
      </c>
      <c r="C80" s="40">
        <v>284</v>
      </c>
      <c r="D80" s="41">
        <f t="shared" si="19"/>
        <v>25344.9</v>
      </c>
      <c r="E80" s="41">
        <f t="shared" si="20"/>
        <v>25343.2</v>
      </c>
      <c r="F80" s="42">
        <f t="shared" si="11"/>
        <v>1.7000000000007276</v>
      </c>
      <c r="G80" s="41"/>
      <c r="H80" s="43"/>
      <c r="I80" s="44">
        <f t="shared" si="12"/>
        <v>0</v>
      </c>
      <c r="J80" s="45"/>
      <c r="K80" s="43"/>
      <c r="L80" s="44">
        <f t="shared" si="13"/>
        <v>0</v>
      </c>
      <c r="M80" s="45"/>
      <c r="N80" s="43"/>
      <c r="O80" s="44">
        <f t="shared" si="14"/>
        <v>0</v>
      </c>
      <c r="P80" s="45">
        <v>25344.9</v>
      </c>
      <c r="Q80" s="43">
        <v>25343.2</v>
      </c>
      <c r="R80" s="44">
        <f t="shared" si="21"/>
        <v>1.7000000000007276</v>
      </c>
      <c r="S80" s="45"/>
      <c r="T80" s="43"/>
      <c r="U80" s="44">
        <f t="shared" si="22"/>
        <v>0</v>
      </c>
      <c r="V80" s="46">
        <f t="shared" si="23"/>
        <v>25628.9</v>
      </c>
      <c r="W80" s="46">
        <f t="shared" si="24"/>
        <v>25018.5</v>
      </c>
      <c r="X80" s="44">
        <f t="shared" si="15"/>
        <v>610.4000000000015</v>
      </c>
      <c r="Y80" s="47">
        <v>23883.4</v>
      </c>
      <c r="Z80" s="43">
        <v>23653</v>
      </c>
      <c r="AA80" s="44">
        <f t="shared" si="16"/>
        <v>230.40000000000146</v>
      </c>
      <c r="AB80" s="47">
        <v>1745.5</v>
      </c>
      <c r="AC80" s="43">
        <v>1365.5</v>
      </c>
      <c r="AD80" s="44">
        <f t="shared" si="17"/>
        <v>380</v>
      </c>
      <c r="AE80" s="45"/>
      <c r="AF80" s="43"/>
      <c r="AG80" s="44">
        <f t="shared" si="18"/>
        <v>0</v>
      </c>
      <c r="AH80" s="45">
        <v>0</v>
      </c>
      <c r="AI80" s="43">
        <v>0</v>
      </c>
      <c r="AJ80" s="42">
        <f t="shared" si="25"/>
        <v>0</v>
      </c>
      <c r="AK80" s="48">
        <f t="shared" si="26"/>
        <v>608.7000000000007</v>
      </c>
      <c r="AL80" s="48">
        <f t="shared" si="27"/>
        <v>0</v>
      </c>
      <c r="AN80" s="48">
        <f t="shared" si="28"/>
        <v>0</v>
      </c>
      <c r="AO80" s="48">
        <f t="shared" si="29"/>
        <v>-608.7000000000007</v>
      </c>
    </row>
    <row r="81" spans="1:41" s="48" customFormat="1" ht="17.25" thickBot="1">
      <c r="A81" s="39">
        <v>61</v>
      </c>
      <c r="B81" s="40" t="s">
        <v>76</v>
      </c>
      <c r="C81" s="40">
        <v>1117</v>
      </c>
      <c r="D81" s="41">
        <f t="shared" si="19"/>
        <v>22791.9</v>
      </c>
      <c r="E81" s="41">
        <f t="shared" si="20"/>
        <v>22724.4</v>
      </c>
      <c r="F81" s="42">
        <f t="shared" si="11"/>
        <v>67.5</v>
      </c>
      <c r="G81" s="41"/>
      <c r="H81" s="43"/>
      <c r="I81" s="44">
        <f t="shared" si="12"/>
        <v>0</v>
      </c>
      <c r="J81" s="45"/>
      <c r="K81" s="43"/>
      <c r="L81" s="44">
        <f t="shared" si="13"/>
        <v>0</v>
      </c>
      <c r="M81" s="45"/>
      <c r="N81" s="43"/>
      <c r="O81" s="44">
        <f t="shared" si="14"/>
        <v>0</v>
      </c>
      <c r="P81" s="45">
        <v>22521.9</v>
      </c>
      <c r="Q81" s="43">
        <v>22487.4</v>
      </c>
      <c r="R81" s="44">
        <f t="shared" si="21"/>
        <v>34.5</v>
      </c>
      <c r="S81" s="45">
        <v>270</v>
      </c>
      <c r="T81" s="43">
        <v>237</v>
      </c>
      <c r="U81" s="44">
        <f t="shared" si="22"/>
        <v>33</v>
      </c>
      <c r="V81" s="46">
        <f t="shared" si="23"/>
        <v>23908.9</v>
      </c>
      <c r="W81" s="46">
        <f t="shared" si="24"/>
        <v>23006.899999999998</v>
      </c>
      <c r="X81" s="44">
        <f t="shared" si="15"/>
        <v>902.0000000000036</v>
      </c>
      <c r="Y81" s="47">
        <v>21617.9</v>
      </c>
      <c r="Z81" s="43">
        <v>21199.3</v>
      </c>
      <c r="AA81" s="44">
        <f t="shared" si="16"/>
        <v>418.6000000000022</v>
      </c>
      <c r="AB81" s="47">
        <v>1941</v>
      </c>
      <c r="AC81" s="43">
        <v>1625.6</v>
      </c>
      <c r="AD81" s="44">
        <f t="shared" si="17"/>
        <v>315.4000000000001</v>
      </c>
      <c r="AE81" s="45"/>
      <c r="AF81" s="43"/>
      <c r="AG81" s="44">
        <f t="shared" si="18"/>
        <v>0</v>
      </c>
      <c r="AH81" s="45">
        <v>350</v>
      </c>
      <c r="AI81" s="43">
        <v>182</v>
      </c>
      <c r="AJ81" s="42">
        <f t="shared" si="25"/>
        <v>168</v>
      </c>
      <c r="AK81" s="48">
        <f t="shared" si="26"/>
        <v>834.5000000000036</v>
      </c>
      <c r="AL81" s="48">
        <f t="shared" si="27"/>
        <v>0</v>
      </c>
      <c r="AN81" s="48">
        <f t="shared" si="28"/>
        <v>0</v>
      </c>
      <c r="AO81" s="48">
        <f t="shared" si="29"/>
        <v>-834.5000000000036</v>
      </c>
    </row>
    <row r="82" spans="1:41" s="48" customFormat="1" ht="17.25" thickBot="1">
      <c r="A82" s="39">
        <v>62</v>
      </c>
      <c r="B82" s="40" t="s">
        <v>77</v>
      </c>
      <c r="C82" s="40">
        <v>63.4</v>
      </c>
      <c r="D82" s="41">
        <f t="shared" si="19"/>
        <v>29747.8</v>
      </c>
      <c r="E82" s="41">
        <f t="shared" si="20"/>
        <v>29746.1</v>
      </c>
      <c r="F82" s="42">
        <f t="shared" si="11"/>
        <v>1.7000000000007276</v>
      </c>
      <c r="G82" s="41"/>
      <c r="H82" s="43"/>
      <c r="I82" s="44">
        <f t="shared" si="12"/>
        <v>0</v>
      </c>
      <c r="J82" s="45"/>
      <c r="K82" s="43"/>
      <c r="L82" s="44">
        <f t="shared" si="13"/>
        <v>0</v>
      </c>
      <c r="M82" s="45"/>
      <c r="N82" s="43"/>
      <c r="O82" s="44">
        <f t="shared" si="14"/>
        <v>0</v>
      </c>
      <c r="P82" s="45">
        <v>29747.8</v>
      </c>
      <c r="Q82" s="43">
        <v>29746.1</v>
      </c>
      <c r="R82" s="44">
        <f t="shared" si="21"/>
        <v>1.7000000000007276</v>
      </c>
      <c r="S82" s="45"/>
      <c r="T82" s="43"/>
      <c r="U82" s="44">
        <f t="shared" si="22"/>
        <v>0</v>
      </c>
      <c r="V82" s="46">
        <f t="shared" si="23"/>
        <v>29811.2</v>
      </c>
      <c r="W82" s="46">
        <f t="shared" si="24"/>
        <v>29709.7</v>
      </c>
      <c r="X82" s="44">
        <f t="shared" si="15"/>
        <v>101.5</v>
      </c>
      <c r="Y82" s="47">
        <v>28350</v>
      </c>
      <c r="Z82" s="43">
        <v>27722.7</v>
      </c>
      <c r="AA82" s="44">
        <f t="shared" si="16"/>
        <v>627.2999999999993</v>
      </c>
      <c r="AB82" s="47">
        <v>1361.2000000000007</v>
      </c>
      <c r="AC82" s="43">
        <v>1987</v>
      </c>
      <c r="AD82" s="44">
        <f t="shared" si="17"/>
        <v>-625.7999999999993</v>
      </c>
      <c r="AE82" s="45"/>
      <c r="AF82" s="43"/>
      <c r="AG82" s="44">
        <f t="shared" si="18"/>
        <v>0</v>
      </c>
      <c r="AH82" s="45">
        <v>100</v>
      </c>
      <c r="AI82" s="43">
        <v>0</v>
      </c>
      <c r="AJ82" s="42">
        <f t="shared" si="25"/>
        <v>100</v>
      </c>
      <c r="AK82" s="48">
        <f t="shared" si="26"/>
        <v>99.79999999999927</v>
      </c>
      <c r="AL82" s="48">
        <f t="shared" si="27"/>
        <v>0</v>
      </c>
      <c r="AN82" s="48">
        <f t="shared" si="28"/>
        <v>1.4566126083082054E-12</v>
      </c>
      <c r="AO82" s="48">
        <f t="shared" si="29"/>
        <v>-99.79999999999782</v>
      </c>
    </row>
    <row r="83" spans="1:41" s="48" customFormat="1" ht="17.25" thickBot="1">
      <c r="A83" s="39">
        <v>63</v>
      </c>
      <c r="B83" s="40" t="s">
        <v>78</v>
      </c>
      <c r="C83" s="40">
        <v>1659.2</v>
      </c>
      <c r="D83" s="41">
        <f t="shared" si="19"/>
        <v>43247.5</v>
      </c>
      <c r="E83" s="41">
        <f t="shared" si="20"/>
        <v>43245.8</v>
      </c>
      <c r="F83" s="42">
        <f t="shared" si="11"/>
        <v>1.6999999999970896</v>
      </c>
      <c r="G83" s="41"/>
      <c r="H83" s="43"/>
      <c r="I83" s="44">
        <f t="shared" si="12"/>
        <v>0</v>
      </c>
      <c r="J83" s="45"/>
      <c r="K83" s="43"/>
      <c r="L83" s="44">
        <f t="shared" si="13"/>
        <v>0</v>
      </c>
      <c r="M83" s="45"/>
      <c r="N83" s="43"/>
      <c r="O83" s="44">
        <f t="shared" si="14"/>
        <v>0</v>
      </c>
      <c r="P83" s="45">
        <v>43247.5</v>
      </c>
      <c r="Q83" s="43">
        <v>43245.8</v>
      </c>
      <c r="R83" s="44">
        <f t="shared" si="21"/>
        <v>1.6999999999970896</v>
      </c>
      <c r="S83" s="45"/>
      <c r="T83" s="43"/>
      <c r="U83" s="44">
        <f t="shared" si="22"/>
        <v>0</v>
      </c>
      <c r="V83" s="46">
        <f t="shared" si="23"/>
        <v>44906.700000000004</v>
      </c>
      <c r="W83" s="46">
        <f t="shared" si="24"/>
        <v>40155.2</v>
      </c>
      <c r="X83" s="44">
        <f t="shared" si="15"/>
        <v>4751.500000000007</v>
      </c>
      <c r="Y83" s="47">
        <v>38325.3</v>
      </c>
      <c r="Z83" s="43">
        <v>36964</v>
      </c>
      <c r="AA83" s="44">
        <f t="shared" si="16"/>
        <v>1361.300000000003</v>
      </c>
      <c r="AB83" s="47">
        <v>5846.4000000000015</v>
      </c>
      <c r="AC83" s="43">
        <v>2633.1</v>
      </c>
      <c r="AD83" s="44">
        <f t="shared" si="17"/>
        <v>3213.3000000000015</v>
      </c>
      <c r="AE83" s="45"/>
      <c r="AF83" s="43"/>
      <c r="AG83" s="44">
        <f t="shared" si="18"/>
        <v>0</v>
      </c>
      <c r="AH83" s="45">
        <v>735</v>
      </c>
      <c r="AI83" s="43">
        <v>558.1</v>
      </c>
      <c r="AJ83" s="42">
        <f t="shared" si="25"/>
        <v>176.89999999999998</v>
      </c>
      <c r="AK83" s="48">
        <f t="shared" si="26"/>
        <v>4749.800000000003</v>
      </c>
      <c r="AL83" s="48">
        <f t="shared" si="27"/>
        <v>0</v>
      </c>
      <c r="AN83" s="48">
        <f t="shared" si="28"/>
        <v>4.320099833421409E-12</v>
      </c>
      <c r="AO83" s="48">
        <f t="shared" si="29"/>
        <v>-4749.800000000006</v>
      </c>
    </row>
    <row r="84" spans="1:41" s="48" customFormat="1" ht="17.25" customHeight="1" thickBot="1">
      <c r="A84" s="39">
        <v>64</v>
      </c>
      <c r="B84" s="40" t="s">
        <v>79</v>
      </c>
      <c r="C84" s="40">
        <v>1787.2</v>
      </c>
      <c r="D84" s="41">
        <f t="shared" si="19"/>
        <v>22914.1</v>
      </c>
      <c r="E84" s="41">
        <f t="shared" si="20"/>
        <v>23014.1</v>
      </c>
      <c r="F84" s="42">
        <f t="shared" si="11"/>
        <v>-100</v>
      </c>
      <c r="G84" s="41"/>
      <c r="H84" s="43"/>
      <c r="I84" s="44">
        <f t="shared" si="12"/>
        <v>0</v>
      </c>
      <c r="J84" s="45"/>
      <c r="K84" s="43"/>
      <c r="L84" s="44">
        <f t="shared" si="13"/>
        <v>0</v>
      </c>
      <c r="M84" s="45"/>
      <c r="N84" s="43"/>
      <c r="O84" s="44">
        <f t="shared" si="14"/>
        <v>0</v>
      </c>
      <c r="P84" s="45">
        <v>22914.1</v>
      </c>
      <c r="Q84" s="43">
        <v>22914.1</v>
      </c>
      <c r="R84" s="44">
        <f t="shared" si="21"/>
        <v>0</v>
      </c>
      <c r="S84" s="45"/>
      <c r="T84" s="43">
        <v>100</v>
      </c>
      <c r="U84" s="44">
        <f t="shared" si="22"/>
        <v>-100</v>
      </c>
      <c r="V84" s="46">
        <f t="shared" si="23"/>
        <v>24701.3</v>
      </c>
      <c r="W84" s="46">
        <f t="shared" si="24"/>
        <v>22761.7</v>
      </c>
      <c r="X84" s="44">
        <f t="shared" si="15"/>
        <v>1939.5999999999985</v>
      </c>
      <c r="Y84" s="47">
        <v>21915.8</v>
      </c>
      <c r="Z84" s="43">
        <v>21330.7</v>
      </c>
      <c r="AA84" s="44">
        <f t="shared" si="16"/>
        <v>585.0999999999985</v>
      </c>
      <c r="AB84" s="47">
        <v>2785.5</v>
      </c>
      <c r="AC84" s="43">
        <v>1431</v>
      </c>
      <c r="AD84" s="44">
        <f t="shared" si="17"/>
        <v>1354.5</v>
      </c>
      <c r="AE84" s="45"/>
      <c r="AF84" s="43"/>
      <c r="AG84" s="44">
        <f t="shared" si="18"/>
        <v>0</v>
      </c>
      <c r="AH84" s="45">
        <v>0</v>
      </c>
      <c r="AI84" s="43">
        <v>0</v>
      </c>
      <c r="AJ84" s="42">
        <f t="shared" si="25"/>
        <v>0</v>
      </c>
      <c r="AK84" s="48">
        <f t="shared" si="26"/>
        <v>2039.5999999999985</v>
      </c>
      <c r="AL84" s="48">
        <f t="shared" si="27"/>
        <v>0</v>
      </c>
      <c r="AN84" s="48">
        <f t="shared" si="28"/>
        <v>0</v>
      </c>
      <c r="AO84" s="48">
        <f t="shared" si="29"/>
        <v>-2039.5999999999979</v>
      </c>
    </row>
    <row r="85" spans="1:41" s="48" customFormat="1" ht="17.25" thickBot="1">
      <c r="A85" s="39">
        <v>65</v>
      </c>
      <c r="B85" s="40" t="s">
        <v>80</v>
      </c>
      <c r="C85" s="40">
        <v>807.9</v>
      </c>
      <c r="D85" s="41">
        <f aca="true" t="shared" si="30" ref="D85:D116">G85+J85+M85+P85+S85</f>
        <v>39400.8</v>
      </c>
      <c r="E85" s="41">
        <f aca="true" t="shared" si="31" ref="E85:E116">H85+K85+N85+Q85+T85</f>
        <v>39543.7</v>
      </c>
      <c r="F85" s="42">
        <f t="shared" si="11"/>
        <v>-142.89999999999418</v>
      </c>
      <c r="G85" s="41"/>
      <c r="H85" s="43"/>
      <c r="I85" s="44">
        <f t="shared" si="12"/>
        <v>0</v>
      </c>
      <c r="J85" s="45"/>
      <c r="K85" s="43">
        <v>6</v>
      </c>
      <c r="L85" s="44">
        <f t="shared" si="13"/>
        <v>-6</v>
      </c>
      <c r="M85" s="45">
        <v>115.8</v>
      </c>
      <c r="N85" s="43">
        <v>115</v>
      </c>
      <c r="O85" s="44">
        <f t="shared" si="14"/>
        <v>0.7999999999999972</v>
      </c>
      <c r="P85" s="45">
        <v>39285</v>
      </c>
      <c r="Q85" s="43">
        <v>39410.7</v>
      </c>
      <c r="R85" s="44">
        <f aca="true" t="shared" si="32" ref="R85:R110">P85-Q85</f>
        <v>-125.69999999999709</v>
      </c>
      <c r="S85" s="45"/>
      <c r="T85" s="43">
        <v>12</v>
      </c>
      <c r="U85" s="44">
        <f aca="true" t="shared" si="33" ref="U85:U116">S85-T85</f>
        <v>-12</v>
      </c>
      <c r="V85" s="46">
        <f aca="true" t="shared" si="34" ref="V85:V116">Y85+AB85+AE85+AH85</f>
        <v>40208.700000000004</v>
      </c>
      <c r="W85" s="46">
        <f aca="true" t="shared" si="35" ref="W85:W110">Z85+AC85+AF85+AI85</f>
        <v>40042.2</v>
      </c>
      <c r="X85" s="44">
        <f t="shared" si="15"/>
        <v>166.50000000000728</v>
      </c>
      <c r="Y85" s="47">
        <v>34795.3</v>
      </c>
      <c r="Z85" s="43">
        <v>35481.7</v>
      </c>
      <c r="AA85" s="44">
        <f t="shared" si="16"/>
        <v>-686.3999999999942</v>
      </c>
      <c r="AB85" s="47">
        <v>5263.4</v>
      </c>
      <c r="AC85" s="43">
        <v>4383.5</v>
      </c>
      <c r="AD85" s="44">
        <f t="shared" si="17"/>
        <v>879.8999999999996</v>
      </c>
      <c r="AE85" s="45"/>
      <c r="AF85" s="43"/>
      <c r="AG85" s="44">
        <f t="shared" si="18"/>
        <v>0</v>
      </c>
      <c r="AH85" s="45">
        <v>150</v>
      </c>
      <c r="AI85" s="43">
        <v>177</v>
      </c>
      <c r="AJ85" s="42">
        <f aca="true" t="shared" si="36" ref="AJ85:AJ110">AH85-AI85</f>
        <v>-27</v>
      </c>
      <c r="AK85" s="48">
        <f aca="true" t="shared" si="37" ref="AK85:AK116">E85+C85-W85</f>
        <v>309.40000000000146</v>
      </c>
      <c r="AL85" s="48">
        <f aca="true" t="shared" si="38" ref="AL85:AL116">C85+D85-V85</f>
        <v>0</v>
      </c>
      <c r="AN85" s="48">
        <f aca="true" t="shared" si="39" ref="AN85:AN116">V85-D85-C85</f>
        <v>1.4779288903810084E-12</v>
      </c>
      <c r="AO85" s="48">
        <f aca="true" t="shared" si="40" ref="AO85:AO116">W85-E85-C85</f>
        <v>-309.4</v>
      </c>
    </row>
    <row r="86" spans="1:41" s="48" customFormat="1" ht="17.25" thickBot="1">
      <c r="A86" s="39">
        <v>66</v>
      </c>
      <c r="B86" s="40" t="s">
        <v>81</v>
      </c>
      <c r="C86" s="40">
        <v>3586.7</v>
      </c>
      <c r="D86" s="41">
        <f t="shared" si="30"/>
        <v>56154.200000000004</v>
      </c>
      <c r="E86" s="41">
        <f t="shared" si="31"/>
        <v>56175.2</v>
      </c>
      <c r="F86" s="42">
        <f aca="true" t="shared" si="41" ref="F86:F140">D86-E86</f>
        <v>-20.999999999992724</v>
      </c>
      <c r="G86" s="41"/>
      <c r="H86" s="43"/>
      <c r="I86" s="44">
        <f aca="true" t="shared" si="42" ref="I86:I140">G86-H86</f>
        <v>0</v>
      </c>
      <c r="J86" s="45"/>
      <c r="K86" s="43"/>
      <c r="L86" s="44">
        <f aca="true" t="shared" si="43" ref="L86:L140">J86-K86</f>
        <v>0</v>
      </c>
      <c r="M86" s="45">
        <v>270</v>
      </c>
      <c r="N86" s="43">
        <v>292.2</v>
      </c>
      <c r="O86" s="44">
        <f aca="true" t="shared" si="44" ref="O86:O140">M86-N86</f>
        <v>-22.19999999999999</v>
      </c>
      <c r="P86" s="45">
        <v>55884.200000000004</v>
      </c>
      <c r="Q86" s="43">
        <v>55883</v>
      </c>
      <c r="R86" s="44">
        <f t="shared" si="32"/>
        <v>1.2000000000043656</v>
      </c>
      <c r="S86" s="45"/>
      <c r="T86" s="43"/>
      <c r="U86" s="44">
        <f t="shared" si="33"/>
        <v>0</v>
      </c>
      <c r="V86" s="46">
        <f t="shared" si="34"/>
        <v>59740.9</v>
      </c>
      <c r="W86" s="46">
        <f t="shared" si="35"/>
        <v>57435.9</v>
      </c>
      <c r="X86" s="44">
        <f aca="true" t="shared" si="45" ref="X86:X140">V86-W86</f>
        <v>2305</v>
      </c>
      <c r="Y86" s="47">
        <v>52251.70000000001</v>
      </c>
      <c r="Z86" s="43">
        <v>53570.4</v>
      </c>
      <c r="AA86" s="44">
        <f aca="true" t="shared" si="46" ref="AA86:AA140">Y86-Z86</f>
        <v>-1318.6999999999898</v>
      </c>
      <c r="AB86" s="47">
        <v>4273.999999999993</v>
      </c>
      <c r="AC86" s="43">
        <v>2925.2</v>
      </c>
      <c r="AD86" s="44">
        <f aca="true" t="shared" si="47" ref="AD86:AD140">AB86-AC86</f>
        <v>1348.799999999993</v>
      </c>
      <c r="AE86" s="45"/>
      <c r="AF86" s="43"/>
      <c r="AG86" s="44">
        <f aca="true" t="shared" si="48" ref="AG86:AG140">AE86-AF86</f>
        <v>0</v>
      </c>
      <c r="AH86" s="45">
        <v>3215.2</v>
      </c>
      <c r="AI86" s="43">
        <v>940.3</v>
      </c>
      <c r="AJ86" s="42">
        <f t="shared" si="36"/>
        <v>2274.8999999999996</v>
      </c>
      <c r="AK86" s="48">
        <f t="shared" si="37"/>
        <v>2325.9999999999927</v>
      </c>
      <c r="AL86" s="48">
        <f t="shared" si="38"/>
        <v>0</v>
      </c>
      <c r="AN86" s="48">
        <f t="shared" si="39"/>
        <v>0</v>
      </c>
      <c r="AO86" s="48">
        <f t="shared" si="40"/>
        <v>-2325.9999999999955</v>
      </c>
    </row>
    <row r="87" spans="1:41" s="48" customFormat="1" ht="17.25" thickBot="1">
      <c r="A87" s="39">
        <v>67</v>
      </c>
      <c r="B87" s="40" t="s">
        <v>82</v>
      </c>
      <c r="C87" s="40">
        <v>110.9</v>
      </c>
      <c r="D87" s="41">
        <f t="shared" si="30"/>
        <v>18502.100000000002</v>
      </c>
      <c r="E87" s="41">
        <f t="shared" si="31"/>
        <v>18471</v>
      </c>
      <c r="F87" s="42">
        <f t="shared" si="41"/>
        <v>31.100000000002183</v>
      </c>
      <c r="G87" s="41"/>
      <c r="H87" s="43"/>
      <c r="I87" s="44">
        <f t="shared" si="42"/>
        <v>0</v>
      </c>
      <c r="J87" s="45"/>
      <c r="K87" s="43"/>
      <c r="L87" s="44">
        <f t="shared" si="43"/>
        <v>0</v>
      </c>
      <c r="M87" s="45"/>
      <c r="N87" s="43"/>
      <c r="O87" s="44">
        <f t="shared" si="44"/>
        <v>0</v>
      </c>
      <c r="P87" s="45">
        <v>18502.100000000002</v>
      </c>
      <c r="Q87" s="43">
        <v>18471</v>
      </c>
      <c r="R87" s="44">
        <f t="shared" si="32"/>
        <v>31.100000000002183</v>
      </c>
      <c r="S87" s="45"/>
      <c r="T87" s="43"/>
      <c r="U87" s="44">
        <f t="shared" si="33"/>
        <v>0</v>
      </c>
      <c r="V87" s="46">
        <f t="shared" si="34"/>
        <v>18613</v>
      </c>
      <c r="W87" s="46">
        <f t="shared" si="35"/>
        <v>18581.8</v>
      </c>
      <c r="X87" s="44">
        <f t="shared" si="45"/>
        <v>31.200000000000728</v>
      </c>
      <c r="Y87" s="47">
        <v>17613</v>
      </c>
      <c r="Z87" s="43">
        <v>17981.8</v>
      </c>
      <c r="AA87" s="44">
        <f t="shared" si="46"/>
        <v>-368.7999999999993</v>
      </c>
      <c r="AB87" s="47">
        <v>1000</v>
      </c>
      <c r="AC87" s="43">
        <v>600</v>
      </c>
      <c r="AD87" s="44">
        <f t="shared" si="47"/>
        <v>400</v>
      </c>
      <c r="AE87" s="45"/>
      <c r="AF87" s="43"/>
      <c r="AG87" s="44">
        <f t="shared" si="48"/>
        <v>0</v>
      </c>
      <c r="AH87" s="47">
        <v>0</v>
      </c>
      <c r="AI87" s="43">
        <v>0</v>
      </c>
      <c r="AJ87" s="42">
        <f t="shared" si="36"/>
        <v>0</v>
      </c>
      <c r="AK87" s="48">
        <f t="shared" si="37"/>
        <v>0.10000000000218279</v>
      </c>
      <c r="AL87" s="48">
        <f t="shared" si="38"/>
        <v>0</v>
      </c>
      <c r="AN87" s="48">
        <f t="shared" si="39"/>
        <v>-2.1884716261411086E-12</v>
      </c>
      <c r="AO87" s="48">
        <f t="shared" si="40"/>
        <v>-0.10000000000073328</v>
      </c>
    </row>
    <row r="88" spans="1:41" s="48" customFormat="1" ht="17.25" thickBot="1">
      <c r="A88" s="39">
        <v>68</v>
      </c>
      <c r="B88" s="40" t="s">
        <v>83</v>
      </c>
      <c r="C88" s="40">
        <v>643.9</v>
      </c>
      <c r="D88" s="41">
        <f t="shared" si="30"/>
        <v>21079.4</v>
      </c>
      <c r="E88" s="41">
        <f t="shared" si="31"/>
        <v>21057.9</v>
      </c>
      <c r="F88" s="42">
        <f t="shared" si="41"/>
        <v>21.5</v>
      </c>
      <c r="G88" s="41"/>
      <c r="H88" s="43"/>
      <c r="I88" s="44">
        <f t="shared" si="42"/>
        <v>0</v>
      </c>
      <c r="J88" s="45"/>
      <c r="K88" s="43"/>
      <c r="L88" s="44">
        <f t="shared" si="43"/>
        <v>0</v>
      </c>
      <c r="M88" s="45">
        <v>135</v>
      </c>
      <c r="N88" s="43">
        <v>115</v>
      </c>
      <c r="O88" s="44">
        <f t="shared" si="44"/>
        <v>20</v>
      </c>
      <c r="P88" s="45">
        <v>20944.4</v>
      </c>
      <c r="Q88" s="43">
        <v>20942.9</v>
      </c>
      <c r="R88" s="44">
        <f t="shared" si="32"/>
        <v>1.5</v>
      </c>
      <c r="S88" s="45"/>
      <c r="T88" s="43">
        <v>0</v>
      </c>
      <c r="U88" s="44">
        <f t="shared" si="33"/>
        <v>0</v>
      </c>
      <c r="V88" s="46">
        <f t="shared" si="34"/>
        <v>21723.3</v>
      </c>
      <c r="W88" s="46">
        <f t="shared" si="35"/>
        <v>21320.6</v>
      </c>
      <c r="X88" s="44">
        <f t="shared" si="45"/>
        <v>402.7000000000007</v>
      </c>
      <c r="Y88" s="47">
        <v>20619.8</v>
      </c>
      <c r="Z88" s="43">
        <v>20179.6</v>
      </c>
      <c r="AA88" s="44">
        <f t="shared" si="46"/>
        <v>440.2000000000007</v>
      </c>
      <c r="AB88" s="47">
        <v>1103.5</v>
      </c>
      <c r="AC88" s="43">
        <v>1141</v>
      </c>
      <c r="AD88" s="44">
        <f t="shared" si="47"/>
        <v>-37.5</v>
      </c>
      <c r="AE88" s="45"/>
      <c r="AF88" s="43"/>
      <c r="AG88" s="44">
        <f t="shared" si="48"/>
        <v>0</v>
      </c>
      <c r="AH88" s="45">
        <v>0</v>
      </c>
      <c r="AI88" s="43">
        <v>0</v>
      </c>
      <c r="AJ88" s="42">
        <f t="shared" si="36"/>
        <v>0</v>
      </c>
      <c r="AK88" s="48">
        <f t="shared" si="37"/>
        <v>381.20000000000437</v>
      </c>
      <c r="AL88" s="48">
        <f t="shared" si="38"/>
        <v>0</v>
      </c>
      <c r="AN88" s="48">
        <f t="shared" si="39"/>
        <v>-2.1600499167107046E-12</v>
      </c>
      <c r="AO88" s="48">
        <f t="shared" si="40"/>
        <v>-381.2000000000029</v>
      </c>
    </row>
    <row r="89" spans="1:41" s="48" customFormat="1" ht="17.25" thickBot="1">
      <c r="A89" s="39">
        <v>69</v>
      </c>
      <c r="B89" s="40" t="s">
        <v>84</v>
      </c>
      <c r="C89" s="50">
        <v>2970.529</v>
      </c>
      <c r="D89" s="41">
        <f t="shared" si="30"/>
        <v>39398.6</v>
      </c>
      <c r="E89" s="41">
        <f t="shared" si="31"/>
        <v>40346.3</v>
      </c>
      <c r="F89" s="42">
        <f t="shared" si="41"/>
        <v>-947.7000000000044</v>
      </c>
      <c r="G89" s="41"/>
      <c r="H89" s="43"/>
      <c r="I89" s="44">
        <f t="shared" si="42"/>
        <v>0</v>
      </c>
      <c r="J89" s="45"/>
      <c r="K89" s="43"/>
      <c r="L89" s="44">
        <f t="shared" si="43"/>
        <v>0</v>
      </c>
      <c r="M89" s="45">
        <v>458</v>
      </c>
      <c r="N89" s="43">
        <v>1405.8</v>
      </c>
      <c r="O89" s="44">
        <f t="shared" si="44"/>
        <v>-947.8</v>
      </c>
      <c r="P89" s="45">
        <v>38940.6</v>
      </c>
      <c r="Q89" s="43">
        <v>38940.5</v>
      </c>
      <c r="R89" s="44">
        <f t="shared" si="32"/>
        <v>0.09999999999854481</v>
      </c>
      <c r="S89" s="45"/>
      <c r="T89" s="43"/>
      <c r="U89" s="44">
        <f t="shared" si="33"/>
        <v>0</v>
      </c>
      <c r="V89" s="46">
        <f t="shared" si="34"/>
        <v>42369.129</v>
      </c>
      <c r="W89" s="46">
        <f t="shared" si="35"/>
        <v>38698.299999999996</v>
      </c>
      <c r="X89" s="44">
        <f t="shared" si="45"/>
        <v>3670.829000000005</v>
      </c>
      <c r="Y89" s="47">
        <v>37739.229</v>
      </c>
      <c r="Z89" s="43">
        <v>35743.6</v>
      </c>
      <c r="AA89" s="44">
        <f t="shared" si="46"/>
        <v>1995.6290000000008</v>
      </c>
      <c r="AB89" s="47">
        <v>4081.9000000000015</v>
      </c>
      <c r="AC89" s="43">
        <v>2536.7</v>
      </c>
      <c r="AD89" s="44">
        <f t="shared" si="47"/>
        <v>1545.2000000000016</v>
      </c>
      <c r="AE89" s="45"/>
      <c r="AF89" s="43"/>
      <c r="AG89" s="44">
        <f t="shared" si="48"/>
        <v>0</v>
      </c>
      <c r="AH89" s="45">
        <v>548</v>
      </c>
      <c r="AI89" s="43">
        <v>418</v>
      </c>
      <c r="AJ89" s="42">
        <f t="shared" si="36"/>
        <v>130</v>
      </c>
      <c r="AK89" s="48">
        <f t="shared" si="37"/>
        <v>4618.52900000001</v>
      </c>
      <c r="AL89" s="48">
        <f t="shared" si="38"/>
        <v>0</v>
      </c>
      <c r="AN89" s="48">
        <f t="shared" si="39"/>
        <v>0</v>
      </c>
      <c r="AO89" s="48">
        <f t="shared" si="40"/>
        <v>-4618.529000000008</v>
      </c>
    </row>
    <row r="90" spans="1:41" s="48" customFormat="1" ht="17.25" thickBot="1">
      <c r="A90" s="39">
        <v>70</v>
      </c>
      <c r="B90" s="40" t="s">
        <v>85</v>
      </c>
      <c r="C90" s="40">
        <v>143.2</v>
      </c>
      <c r="D90" s="41">
        <f t="shared" si="30"/>
        <v>19284.899999999998</v>
      </c>
      <c r="E90" s="41">
        <f t="shared" si="31"/>
        <v>20046.3</v>
      </c>
      <c r="F90" s="42">
        <f t="shared" si="41"/>
        <v>-761.4000000000015</v>
      </c>
      <c r="G90" s="41"/>
      <c r="H90" s="43"/>
      <c r="I90" s="44">
        <f t="shared" si="42"/>
        <v>0</v>
      </c>
      <c r="J90" s="45"/>
      <c r="K90" s="43"/>
      <c r="L90" s="44">
        <f t="shared" si="43"/>
        <v>0</v>
      </c>
      <c r="M90" s="45">
        <v>170.2</v>
      </c>
      <c r="N90" s="43">
        <v>167</v>
      </c>
      <c r="O90" s="44">
        <f t="shared" si="44"/>
        <v>3.1999999999999886</v>
      </c>
      <c r="P90" s="45">
        <v>19114.699999999997</v>
      </c>
      <c r="Q90" s="43">
        <v>19879.3</v>
      </c>
      <c r="R90" s="44">
        <f t="shared" si="32"/>
        <v>-764.6000000000022</v>
      </c>
      <c r="S90" s="45"/>
      <c r="T90" s="43"/>
      <c r="U90" s="44">
        <f t="shared" si="33"/>
        <v>0</v>
      </c>
      <c r="V90" s="46">
        <f t="shared" si="34"/>
        <v>19428.1</v>
      </c>
      <c r="W90" s="46">
        <f t="shared" si="35"/>
        <v>20020.3</v>
      </c>
      <c r="X90" s="44">
        <f t="shared" si="45"/>
        <v>-592.2000000000007</v>
      </c>
      <c r="Y90" s="47">
        <v>17757.63333333333</v>
      </c>
      <c r="Z90" s="43">
        <v>18511.5</v>
      </c>
      <c r="AA90" s="44">
        <f t="shared" si="46"/>
        <v>-753.8666666666686</v>
      </c>
      <c r="AB90" s="47">
        <v>1360.4666666666672</v>
      </c>
      <c r="AC90" s="43">
        <v>1192.8</v>
      </c>
      <c r="AD90" s="44">
        <f t="shared" si="47"/>
        <v>167.6666666666672</v>
      </c>
      <c r="AE90" s="45"/>
      <c r="AF90" s="43"/>
      <c r="AG90" s="44">
        <f t="shared" si="48"/>
        <v>0</v>
      </c>
      <c r="AH90" s="45">
        <v>310</v>
      </c>
      <c r="AI90" s="43">
        <v>316</v>
      </c>
      <c r="AJ90" s="42">
        <f t="shared" si="36"/>
        <v>-6</v>
      </c>
      <c r="AK90" s="48">
        <f t="shared" si="37"/>
        <v>169.20000000000073</v>
      </c>
      <c r="AL90" s="48">
        <f t="shared" si="38"/>
        <v>0</v>
      </c>
      <c r="AN90" s="48">
        <f t="shared" si="39"/>
        <v>7.389644451905042E-13</v>
      </c>
      <c r="AO90" s="48">
        <f t="shared" si="40"/>
        <v>-169.2</v>
      </c>
    </row>
    <row r="91" spans="1:41" s="48" customFormat="1" ht="15.75" customHeight="1" thickBot="1">
      <c r="A91" s="39">
        <v>71</v>
      </c>
      <c r="B91" s="40" t="s">
        <v>86</v>
      </c>
      <c r="C91" s="40">
        <v>919.7</v>
      </c>
      <c r="D91" s="41">
        <f t="shared" si="30"/>
        <v>35056.5</v>
      </c>
      <c r="E91" s="41">
        <f t="shared" si="31"/>
        <v>36079.200000000004</v>
      </c>
      <c r="F91" s="42">
        <f t="shared" si="41"/>
        <v>-1022.7000000000044</v>
      </c>
      <c r="G91" s="41"/>
      <c r="H91" s="43"/>
      <c r="I91" s="44">
        <f t="shared" si="42"/>
        <v>0</v>
      </c>
      <c r="J91" s="45"/>
      <c r="K91" s="43"/>
      <c r="L91" s="44">
        <f t="shared" si="43"/>
        <v>0</v>
      </c>
      <c r="M91" s="45">
        <v>413.5</v>
      </c>
      <c r="N91" s="43">
        <v>341.8</v>
      </c>
      <c r="O91" s="44">
        <f t="shared" si="44"/>
        <v>71.69999999999999</v>
      </c>
      <c r="P91" s="45">
        <v>34627.8</v>
      </c>
      <c r="Q91" s="43">
        <v>35624.9</v>
      </c>
      <c r="R91" s="44">
        <f t="shared" si="32"/>
        <v>-997.0999999999985</v>
      </c>
      <c r="S91" s="45">
        <v>15.2</v>
      </c>
      <c r="T91" s="43">
        <v>112.5</v>
      </c>
      <c r="U91" s="44">
        <f t="shared" si="33"/>
        <v>-97.3</v>
      </c>
      <c r="V91" s="46">
        <f t="shared" si="34"/>
        <v>35976.200000000004</v>
      </c>
      <c r="W91" s="46">
        <f t="shared" si="35"/>
        <v>35595</v>
      </c>
      <c r="X91" s="44">
        <f t="shared" si="45"/>
        <v>381.20000000000437</v>
      </c>
      <c r="Y91" s="47">
        <v>30888</v>
      </c>
      <c r="Z91" s="43">
        <v>30339.1</v>
      </c>
      <c r="AA91" s="44">
        <f t="shared" si="46"/>
        <v>548.9000000000015</v>
      </c>
      <c r="AB91" s="47">
        <v>4390.200000000004</v>
      </c>
      <c r="AC91" s="43">
        <v>3566.5</v>
      </c>
      <c r="AD91" s="44">
        <f t="shared" si="47"/>
        <v>823.7000000000044</v>
      </c>
      <c r="AE91" s="45"/>
      <c r="AF91" s="43"/>
      <c r="AG91" s="44">
        <f t="shared" si="48"/>
        <v>0</v>
      </c>
      <c r="AH91" s="45">
        <v>698</v>
      </c>
      <c r="AI91" s="43">
        <v>1689.4</v>
      </c>
      <c r="AJ91" s="42">
        <f t="shared" si="36"/>
        <v>-991.4000000000001</v>
      </c>
      <c r="AK91" s="48">
        <f t="shared" si="37"/>
        <v>1403.9000000000015</v>
      </c>
      <c r="AL91" s="48">
        <f t="shared" si="38"/>
        <v>0</v>
      </c>
      <c r="AN91" s="48">
        <f t="shared" si="39"/>
        <v>4.320099833421409E-12</v>
      </c>
      <c r="AO91" s="48">
        <f t="shared" si="40"/>
        <v>-1403.9000000000044</v>
      </c>
    </row>
    <row r="92" spans="1:41" s="48" customFormat="1" ht="17.25" thickBot="1">
      <c r="A92" s="39">
        <v>72</v>
      </c>
      <c r="B92" s="40" t="s">
        <v>87</v>
      </c>
      <c r="C92" s="40">
        <v>109.4</v>
      </c>
      <c r="D92" s="41">
        <f t="shared" si="30"/>
        <v>18273.100000000002</v>
      </c>
      <c r="E92" s="41">
        <f t="shared" si="31"/>
        <v>18202.4</v>
      </c>
      <c r="F92" s="42">
        <f t="shared" si="41"/>
        <v>70.70000000000073</v>
      </c>
      <c r="G92" s="41"/>
      <c r="H92" s="43"/>
      <c r="I92" s="44">
        <f t="shared" si="42"/>
        <v>0</v>
      </c>
      <c r="J92" s="45"/>
      <c r="K92" s="43"/>
      <c r="L92" s="44">
        <f t="shared" si="43"/>
        <v>0</v>
      </c>
      <c r="M92" s="45">
        <v>240</v>
      </c>
      <c r="N92" s="43">
        <v>171</v>
      </c>
      <c r="O92" s="44">
        <f t="shared" si="44"/>
        <v>69</v>
      </c>
      <c r="P92" s="45">
        <v>18033.100000000002</v>
      </c>
      <c r="Q92" s="43">
        <v>18031.4</v>
      </c>
      <c r="R92" s="44">
        <f t="shared" si="32"/>
        <v>1.7000000000007276</v>
      </c>
      <c r="S92" s="45"/>
      <c r="T92" s="43"/>
      <c r="U92" s="44">
        <f t="shared" si="33"/>
        <v>0</v>
      </c>
      <c r="V92" s="46">
        <f t="shared" si="34"/>
        <v>18382.5</v>
      </c>
      <c r="W92" s="46">
        <f t="shared" si="35"/>
        <v>16472.3</v>
      </c>
      <c r="X92" s="44">
        <f t="shared" si="45"/>
        <v>1910.2000000000007</v>
      </c>
      <c r="Y92" s="47">
        <v>17667.5</v>
      </c>
      <c r="Z92" s="43">
        <v>15992.1</v>
      </c>
      <c r="AA92" s="44">
        <f t="shared" si="46"/>
        <v>1675.3999999999996</v>
      </c>
      <c r="AB92" s="47">
        <v>715</v>
      </c>
      <c r="AC92" s="43">
        <v>480.2</v>
      </c>
      <c r="AD92" s="44">
        <f t="shared" si="47"/>
        <v>234.8</v>
      </c>
      <c r="AE92" s="45"/>
      <c r="AF92" s="43"/>
      <c r="AG92" s="44">
        <f t="shared" si="48"/>
        <v>0</v>
      </c>
      <c r="AH92" s="45">
        <v>0</v>
      </c>
      <c r="AI92" s="43">
        <v>0</v>
      </c>
      <c r="AJ92" s="42">
        <f t="shared" si="36"/>
        <v>0</v>
      </c>
      <c r="AK92" s="48">
        <f t="shared" si="37"/>
        <v>1839.5000000000036</v>
      </c>
      <c r="AL92" s="48">
        <f t="shared" si="38"/>
        <v>0</v>
      </c>
      <c r="AN92" s="48">
        <f t="shared" si="39"/>
        <v>-2.1884716261411086E-12</v>
      </c>
      <c r="AO92" s="48">
        <f t="shared" si="40"/>
        <v>-1839.5000000000023</v>
      </c>
    </row>
    <row r="93" spans="1:41" s="48" customFormat="1" ht="17.25" thickBot="1">
      <c r="A93" s="39">
        <v>73</v>
      </c>
      <c r="B93" s="40" t="s">
        <v>88</v>
      </c>
      <c r="C93" s="40">
        <v>834.9</v>
      </c>
      <c r="D93" s="41">
        <f t="shared" si="30"/>
        <v>49333.73999999999</v>
      </c>
      <c r="E93" s="41">
        <f t="shared" si="31"/>
        <v>44803.5</v>
      </c>
      <c r="F93" s="42">
        <f t="shared" si="41"/>
        <v>4530.239999999991</v>
      </c>
      <c r="G93" s="41"/>
      <c r="H93" s="43"/>
      <c r="I93" s="44">
        <f t="shared" si="42"/>
        <v>0</v>
      </c>
      <c r="J93" s="45"/>
      <c r="K93" s="43"/>
      <c r="L93" s="44">
        <f t="shared" si="43"/>
        <v>0</v>
      </c>
      <c r="M93" s="45"/>
      <c r="N93" s="43"/>
      <c r="O93" s="44">
        <f t="shared" si="44"/>
        <v>0</v>
      </c>
      <c r="P93" s="47">
        <v>49333.73999999999</v>
      </c>
      <c r="Q93" s="43">
        <v>44803.5</v>
      </c>
      <c r="R93" s="44">
        <f t="shared" si="32"/>
        <v>4530.239999999991</v>
      </c>
      <c r="S93" s="45"/>
      <c r="T93" s="43"/>
      <c r="U93" s="44">
        <f t="shared" si="33"/>
        <v>0</v>
      </c>
      <c r="V93" s="46">
        <f t="shared" si="34"/>
        <v>50168.63999999999</v>
      </c>
      <c r="W93" s="46">
        <f t="shared" si="35"/>
        <v>38532</v>
      </c>
      <c r="X93" s="44">
        <f t="shared" si="45"/>
        <v>11636.639999999992</v>
      </c>
      <c r="Y93" s="47">
        <v>40338.03999999999</v>
      </c>
      <c r="Z93" s="43">
        <v>35177.4</v>
      </c>
      <c r="AA93" s="44">
        <f t="shared" si="46"/>
        <v>5160.639999999992</v>
      </c>
      <c r="AB93" s="47">
        <v>7655.5999999999985</v>
      </c>
      <c r="AC93" s="43">
        <v>3354.6</v>
      </c>
      <c r="AD93" s="44">
        <f t="shared" si="47"/>
        <v>4300.999999999998</v>
      </c>
      <c r="AE93" s="45"/>
      <c r="AF93" s="43"/>
      <c r="AG93" s="44">
        <f t="shared" si="48"/>
        <v>0</v>
      </c>
      <c r="AH93" s="45">
        <v>2175</v>
      </c>
      <c r="AI93" s="43">
        <v>0</v>
      </c>
      <c r="AJ93" s="42">
        <f t="shared" si="36"/>
        <v>2175</v>
      </c>
      <c r="AK93" s="48">
        <f t="shared" si="37"/>
        <v>7106.4000000000015</v>
      </c>
      <c r="AL93" s="48">
        <f t="shared" si="38"/>
        <v>0</v>
      </c>
      <c r="AN93" s="48">
        <f t="shared" si="39"/>
        <v>1.4779288903810084E-12</v>
      </c>
      <c r="AO93" s="48">
        <f t="shared" si="40"/>
        <v>-7106.4</v>
      </c>
    </row>
    <row r="94" spans="1:41" s="48" customFormat="1" ht="17.25" thickBot="1">
      <c r="A94" s="39">
        <v>74</v>
      </c>
      <c r="B94" s="40" t="s">
        <v>89</v>
      </c>
      <c r="C94" s="40"/>
      <c r="D94" s="41">
        <f t="shared" si="30"/>
        <v>27209.100000000002</v>
      </c>
      <c r="E94" s="41">
        <f t="shared" si="31"/>
        <v>26573.4</v>
      </c>
      <c r="F94" s="42">
        <f t="shared" si="41"/>
        <v>635.7000000000007</v>
      </c>
      <c r="G94" s="41"/>
      <c r="H94" s="43"/>
      <c r="I94" s="44">
        <f t="shared" si="42"/>
        <v>0</v>
      </c>
      <c r="J94" s="45"/>
      <c r="K94" s="43"/>
      <c r="L94" s="44">
        <f t="shared" si="43"/>
        <v>0</v>
      </c>
      <c r="M94" s="45">
        <v>156.4</v>
      </c>
      <c r="N94" s="43">
        <v>439</v>
      </c>
      <c r="O94" s="44">
        <f t="shared" si="44"/>
        <v>-282.6</v>
      </c>
      <c r="P94" s="45">
        <v>26931.9</v>
      </c>
      <c r="Q94" s="43">
        <v>26013.4</v>
      </c>
      <c r="R94" s="44">
        <f t="shared" si="32"/>
        <v>918.5</v>
      </c>
      <c r="S94" s="45">
        <v>120.8</v>
      </c>
      <c r="T94" s="43">
        <v>121</v>
      </c>
      <c r="U94" s="44">
        <f t="shared" si="33"/>
        <v>-0.20000000000000284</v>
      </c>
      <c r="V94" s="46">
        <f t="shared" si="34"/>
        <v>27209.1</v>
      </c>
      <c r="W94" s="46">
        <f t="shared" si="35"/>
        <v>26318.5</v>
      </c>
      <c r="X94" s="44">
        <f t="shared" si="45"/>
        <v>890.5999999999985</v>
      </c>
      <c r="Y94" s="47">
        <v>25790.1</v>
      </c>
      <c r="Z94" s="43">
        <v>24973.5</v>
      </c>
      <c r="AA94" s="44">
        <f t="shared" si="46"/>
        <v>816.5999999999985</v>
      </c>
      <c r="AB94" s="47">
        <v>1419</v>
      </c>
      <c r="AC94" s="43">
        <v>1345</v>
      </c>
      <c r="AD94" s="44">
        <f t="shared" si="47"/>
        <v>74</v>
      </c>
      <c r="AE94" s="45"/>
      <c r="AF94" s="43"/>
      <c r="AG94" s="44">
        <f t="shared" si="48"/>
        <v>0</v>
      </c>
      <c r="AH94" s="45">
        <v>0</v>
      </c>
      <c r="AI94" s="43">
        <v>0</v>
      </c>
      <c r="AJ94" s="42">
        <f t="shared" si="36"/>
        <v>0</v>
      </c>
      <c r="AK94" s="48">
        <f t="shared" si="37"/>
        <v>254.90000000000146</v>
      </c>
      <c r="AL94" s="48">
        <f t="shared" si="38"/>
        <v>0</v>
      </c>
      <c r="AN94" s="48">
        <f t="shared" si="39"/>
        <v>-3.637978807091713E-12</v>
      </c>
      <c r="AO94" s="48">
        <f t="shared" si="40"/>
        <v>-254.90000000000146</v>
      </c>
    </row>
    <row r="95" spans="1:41" s="48" customFormat="1" ht="17.25" thickBot="1">
      <c r="A95" s="39">
        <v>75</v>
      </c>
      <c r="B95" s="40" t="s">
        <v>90</v>
      </c>
      <c r="C95" s="40">
        <v>3114.2</v>
      </c>
      <c r="D95" s="41">
        <f t="shared" si="30"/>
        <v>47814.399999999994</v>
      </c>
      <c r="E95" s="41">
        <f t="shared" si="31"/>
        <v>48542.8</v>
      </c>
      <c r="F95" s="42">
        <f t="shared" si="41"/>
        <v>-728.4000000000087</v>
      </c>
      <c r="G95" s="41"/>
      <c r="H95" s="43"/>
      <c r="I95" s="44">
        <f t="shared" si="42"/>
        <v>0</v>
      </c>
      <c r="J95" s="45">
        <v>1800</v>
      </c>
      <c r="K95" s="43">
        <v>2532</v>
      </c>
      <c r="L95" s="44">
        <f t="shared" si="43"/>
        <v>-732</v>
      </c>
      <c r="M95" s="45">
        <v>140.5</v>
      </c>
      <c r="N95" s="43">
        <v>140.5</v>
      </c>
      <c r="O95" s="44">
        <f t="shared" si="44"/>
        <v>0</v>
      </c>
      <c r="P95" s="45">
        <v>45854.899999999994</v>
      </c>
      <c r="Q95" s="43">
        <v>45854.4</v>
      </c>
      <c r="R95" s="44">
        <f t="shared" si="32"/>
        <v>0.49999999999272404</v>
      </c>
      <c r="S95" s="45">
        <v>19</v>
      </c>
      <c r="T95" s="43">
        <v>15.9</v>
      </c>
      <c r="U95" s="44">
        <f t="shared" si="33"/>
        <v>3.0999999999999996</v>
      </c>
      <c r="V95" s="46">
        <f t="shared" si="34"/>
        <v>50928.59999999999</v>
      </c>
      <c r="W95" s="46">
        <f t="shared" si="35"/>
        <v>44595.8</v>
      </c>
      <c r="X95" s="44">
        <f t="shared" si="45"/>
        <v>6332.799999999988</v>
      </c>
      <c r="Y95" s="47">
        <v>37657.7</v>
      </c>
      <c r="Z95" s="43">
        <v>39108.3</v>
      </c>
      <c r="AA95" s="44">
        <f t="shared" si="46"/>
        <v>-1450.6000000000058</v>
      </c>
      <c r="AB95" s="47">
        <v>4730.5999999999985</v>
      </c>
      <c r="AC95" s="43">
        <v>4320.4</v>
      </c>
      <c r="AD95" s="44">
        <f t="shared" si="47"/>
        <v>410.1999999999989</v>
      </c>
      <c r="AE95" s="45"/>
      <c r="AF95" s="43"/>
      <c r="AG95" s="44">
        <f t="shared" si="48"/>
        <v>0</v>
      </c>
      <c r="AH95" s="45">
        <v>8540.3</v>
      </c>
      <c r="AI95" s="43">
        <v>1167.1</v>
      </c>
      <c r="AJ95" s="42">
        <f t="shared" si="36"/>
        <v>7373.199999999999</v>
      </c>
      <c r="AK95" s="48">
        <f t="shared" si="37"/>
        <v>7061.199999999997</v>
      </c>
      <c r="AL95" s="48">
        <f t="shared" si="38"/>
        <v>0</v>
      </c>
      <c r="AN95" s="48">
        <f t="shared" si="39"/>
        <v>0</v>
      </c>
      <c r="AO95" s="48">
        <f t="shared" si="40"/>
        <v>-7061.2</v>
      </c>
    </row>
    <row r="96" spans="1:41" s="48" customFormat="1" ht="17.25" thickBot="1">
      <c r="A96" s="39">
        <v>76</v>
      </c>
      <c r="B96" s="40" t="s">
        <v>91</v>
      </c>
      <c r="C96" s="40">
        <v>3251.2</v>
      </c>
      <c r="D96" s="41">
        <f t="shared" si="30"/>
        <v>53004.7</v>
      </c>
      <c r="E96" s="41">
        <f t="shared" si="31"/>
        <v>53093.9</v>
      </c>
      <c r="F96" s="42">
        <f t="shared" si="41"/>
        <v>-89.20000000000437</v>
      </c>
      <c r="G96" s="41"/>
      <c r="H96" s="43"/>
      <c r="I96" s="44">
        <f t="shared" si="42"/>
        <v>0</v>
      </c>
      <c r="J96" s="45"/>
      <c r="K96" s="43"/>
      <c r="L96" s="44">
        <f t="shared" si="43"/>
        <v>0</v>
      </c>
      <c r="M96" s="45"/>
      <c r="N96" s="43"/>
      <c r="O96" s="44">
        <f t="shared" si="44"/>
        <v>0</v>
      </c>
      <c r="P96" s="45">
        <v>53004.7</v>
      </c>
      <c r="Q96" s="43">
        <v>53004</v>
      </c>
      <c r="R96" s="44">
        <f t="shared" si="32"/>
        <v>0.6999999999970896</v>
      </c>
      <c r="S96" s="45"/>
      <c r="T96" s="43">
        <v>89.9</v>
      </c>
      <c r="U96" s="44">
        <f t="shared" si="33"/>
        <v>-89.9</v>
      </c>
      <c r="V96" s="46">
        <f t="shared" si="34"/>
        <v>56255.89999999999</v>
      </c>
      <c r="W96" s="46">
        <f t="shared" si="35"/>
        <v>52993.799999999996</v>
      </c>
      <c r="X96" s="44">
        <f t="shared" si="45"/>
        <v>3262.0999999999913</v>
      </c>
      <c r="Y96" s="47">
        <v>49446.7</v>
      </c>
      <c r="Z96" s="43">
        <v>46324.2</v>
      </c>
      <c r="AA96" s="44">
        <f t="shared" si="46"/>
        <v>3122.5</v>
      </c>
      <c r="AB96" s="47">
        <v>5349.599999999991</v>
      </c>
      <c r="AC96" s="43">
        <v>5101.6</v>
      </c>
      <c r="AD96" s="44">
        <f t="shared" si="47"/>
        <v>247.9999999999909</v>
      </c>
      <c r="AE96" s="45"/>
      <c r="AF96" s="43"/>
      <c r="AG96" s="44">
        <f t="shared" si="48"/>
        <v>0</v>
      </c>
      <c r="AH96" s="45">
        <v>1459.6</v>
      </c>
      <c r="AI96" s="56">
        <v>1568</v>
      </c>
      <c r="AJ96" s="42">
        <f t="shared" si="36"/>
        <v>-108.40000000000009</v>
      </c>
      <c r="AK96" s="48">
        <f t="shared" si="37"/>
        <v>3351.300000000003</v>
      </c>
      <c r="AL96" s="48">
        <f t="shared" si="38"/>
        <v>0</v>
      </c>
      <c r="AN96" s="48">
        <f t="shared" si="39"/>
        <v>-1.000444171950221E-11</v>
      </c>
      <c r="AO96" s="48">
        <f t="shared" si="40"/>
        <v>-3351.3000000000056</v>
      </c>
    </row>
    <row r="97" spans="1:41" s="48" customFormat="1" ht="17.25" thickBot="1">
      <c r="A97" s="39">
        <v>77</v>
      </c>
      <c r="B97" s="40" t="s">
        <v>92</v>
      </c>
      <c r="C97" s="40">
        <v>818.4</v>
      </c>
      <c r="D97" s="41">
        <f t="shared" si="30"/>
        <v>46554.8</v>
      </c>
      <c r="E97" s="41">
        <f t="shared" si="31"/>
        <v>46673</v>
      </c>
      <c r="F97" s="42">
        <f t="shared" si="41"/>
        <v>-118.19999999999709</v>
      </c>
      <c r="G97" s="41"/>
      <c r="H97" s="43"/>
      <c r="I97" s="44">
        <f t="shared" si="42"/>
        <v>0</v>
      </c>
      <c r="J97" s="45"/>
      <c r="K97" s="43">
        <v>106.1</v>
      </c>
      <c r="L97" s="44">
        <f t="shared" si="43"/>
        <v>-106.1</v>
      </c>
      <c r="M97" s="45"/>
      <c r="N97" s="43"/>
      <c r="O97" s="44">
        <f t="shared" si="44"/>
        <v>0</v>
      </c>
      <c r="P97" s="45">
        <v>46554.8</v>
      </c>
      <c r="Q97" s="43">
        <v>46554.8</v>
      </c>
      <c r="R97" s="44">
        <f t="shared" si="32"/>
        <v>0</v>
      </c>
      <c r="S97" s="45"/>
      <c r="T97" s="43">
        <v>12.1</v>
      </c>
      <c r="U97" s="44">
        <f t="shared" si="33"/>
        <v>-12.1</v>
      </c>
      <c r="V97" s="46">
        <f t="shared" si="34"/>
        <v>47373.200000000004</v>
      </c>
      <c r="W97" s="46">
        <f t="shared" si="35"/>
        <v>43493.8</v>
      </c>
      <c r="X97" s="44">
        <f t="shared" si="45"/>
        <v>3879.4000000000015</v>
      </c>
      <c r="Y97" s="47">
        <v>39808.200000000004</v>
      </c>
      <c r="Z97" s="43">
        <v>39894.3</v>
      </c>
      <c r="AA97" s="44">
        <f t="shared" si="46"/>
        <v>-86.09999999999854</v>
      </c>
      <c r="AB97" s="47">
        <v>6782</v>
      </c>
      <c r="AC97" s="43">
        <v>3301.5</v>
      </c>
      <c r="AD97" s="44">
        <f t="shared" si="47"/>
        <v>3480.5</v>
      </c>
      <c r="AE97" s="45"/>
      <c r="AF97" s="43"/>
      <c r="AG97" s="44">
        <f t="shared" si="48"/>
        <v>0</v>
      </c>
      <c r="AH97" s="47">
        <v>783</v>
      </c>
      <c r="AI97" s="43">
        <v>298</v>
      </c>
      <c r="AJ97" s="42">
        <f t="shared" si="36"/>
        <v>485</v>
      </c>
      <c r="AK97" s="48">
        <f t="shared" si="37"/>
        <v>3997.5999999999985</v>
      </c>
      <c r="AL97" s="48">
        <f t="shared" si="38"/>
        <v>0</v>
      </c>
      <c r="AN97" s="48">
        <f t="shared" si="39"/>
        <v>1.4779288903810084E-12</v>
      </c>
      <c r="AO97" s="48">
        <f t="shared" si="40"/>
        <v>-3997.599999999997</v>
      </c>
    </row>
    <row r="98" spans="1:41" s="48" customFormat="1" ht="17.25" thickBot="1">
      <c r="A98" s="39">
        <v>78</v>
      </c>
      <c r="B98" s="40" t="s">
        <v>93</v>
      </c>
      <c r="C98" s="40">
        <v>32.5</v>
      </c>
      <c r="D98" s="41">
        <f t="shared" si="30"/>
        <v>34061.4</v>
      </c>
      <c r="E98" s="41">
        <f t="shared" si="31"/>
        <v>34061.1</v>
      </c>
      <c r="F98" s="42">
        <f t="shared" si="41"/>
        <v>0.3000000000029104</v>
      </c>
      <c r="G98" s="41"/>
      <c r="H98" s="43"/>
      <c r="I98" s="44">
        <f t="shared" si="42"/>
        <v>0</v>
      </c>
      <c r="J98" s="45"/>
      <c r="K98" s="43"/>
      <c r="L98" s="44">
        <f t="shared" si="43"/>
        <v>0</v>
      </c>
      <c r="M98" s="45"/>
      <c r="N98" s="43"/>
      <c r="O98" s="44">
        <f t="shared" si="44"/>
        <v>0</v>
      </c>
      <c r="P98" s="45">
        <v>34061.4</v>
      </c>
      <c r="Q98" s="43">
        <v>34061.1</v>
      </c>
      <c r="R98" s="44">
        <f t="shared" si="32"/>
        <v>0.3000000000029104</v>
      </c>
      <c r="S98" s="45"/>
      <c r="T98" s="43"/>
      <c r="U98" s="44">
        <f t="shared" si="33"/>
        <v>0</v>
      </c>
      <c r="V98" s="46">
        <f t="shared" si="34"/>
        <v>34093.9</v>
      </c>
      <c r="W98" s="46">
        <f t="shared" si="35"/>
        <v>33410.6</v>
      </c>
      <c r="X98" s="44">
        <f t="shared" si="45"/>
        <v>683.3000000000029</v>
      </c>
      <c r="Y98" s="47">
        <v>30128.386606907043</v>
      </c>
      <c r="Z98" s="43">
        <v>30823.4</v>
      </c>
      <c r="AA98" s="44">
        <f t="shared" si="46"/>
        <v>-695.0133930929587</v>
      </c>
      <c r="AB98" s="47">
        <v>3965.5133930929587</v>
      </c>
      <c r="AC98" s="43">
        <v>2587.2</v>
      </c>
      <c r="AD98" s="44">
        <f t="shared" si="47"/>
        <v>1378.313393092959</v>
      </c>
      <c r="AE98" s="45"/>
      <c r="AF98" s="43"/>
      <c r="AG98" s="44">
        <f t="shared" si="48"/>
        <v>0</v>
      </c>
      <c r="AH98" s="45">
        <v>0</v>
      </c>
      <c r="AI98" s="43">
        <v>0</v>
      </c>
      <c r="AJ98" s="42">
        <f t="shared" si="36"/>
        <v>0</v>
      </c>
      <c r="AK98" s="48">
        <f t="shared" si="37"/>
        <v>683</v>
      </c>
      <c r="AL98" s="48">
        <f t="shared" si="38"/>
        <v>0</v>
      </c>
      <c r="AN98" s="48">
        <f t="shared" si="39"/>
        <v>0</v>
      </c>
      <c r="AO98" s="48">
        <f t="shared" si="40"/>
        <v>-683</v>
      </c>
    </row>
    <row r="99" spans="1:41" s="48" customFormat="1" ht="17.25" thickBot="1">
      <c r="A99" s="39">
        <v>79</v>
      </c>
      <c r="B99" s="40" t="s">
        <v>94</v>
      </c>
      <c r="C99" s="40">
        <v>5662.7</v>
      </c>
      <c r="D99" s="41">
        <f t="shared" si="30"/>
        <v>18157.4</v>
      </c>
      <c r="E99" s="41">
        <f t="shared" si="31"/>
        <v>18089.6</v>
      </c>
      <c r="F99" s="42">
        <f t="shared" si="41"/>
        <v>67.80000000000291</v>
      </c>
      <c r="G99" s="41"/>
      <c r="H99" s="43"/>
      <c r="I99" s="44">
        <f t="shared" si="42"/>
        <v>0</v>
      </c>
      <c r="J99" s="45"/>
      <c r="K99" s="43"/>
      <c r="L99" s="44">
        <f t="shared" si="43"/>
        <v>0</v>
      </c>
      <c r="M99" s="45">
        <v>138.1</v>
      </c>
      <c r="N99" s="43">
        <v>72</v>
      </c>
      <c r="O99" s="44">
        <f t="shared" si="44"/>
        <v>66.1</v>
      </c>
      <c r="P99" s="45">
        <v>18019.300000000003</v>
      </c>
      <c r="Q99" s="43">
        <v>18017.6</v>
      </c>
      <c r="R99" s="44">
        <f t="shared" si="32"/>
        <v>1.7000000000043656</v>
      </c>
      <c r="S99" s="45"/>
      <c r="T99" s="43"/>
      <c r="U99" s="44">
        <f t="shared" si="33"/>
        <v>0</v>
      </c>
      <c r="V99" s="46">
        <f t="shared" si="34"/>
        <v>23820.100000000002</v>
      </c>
      <c r="W99" s="46">
        <f t="shared" si="35"/>
        <v>19926</v>
      </c>
      <c r="X99" s="44">
        <f t="shared" si="45"/>
        <v>3894.100000000002</v>
      </c>
      <c r="Y99" s="47">
        <v>21429.000000000004</v>
      </c>
      <c r="Z99" s="43">
        <v>17214.6</v>
      </c>
      <c r="AA99" s="44">
        <f t="shared" si="46"/>
        <v>4214.400000000005</v>
      </c>
      <c r="AB99" s="47">
        <v>2391.0999999999985</v>
      </c>
      <c r="AC99" s="43">
        <v>2219.4</v>
      </c>
      <c r="AD99" s="44">
        <f t="shared" si="47"/>
        <v>171.69999999999845</v>
      </c>
      <c r="AE99" s="45"/>
      <c r="AF99" s="43"/>
      <c r="AG99" s="44">
        <f t="shared" si="48"/>
        <v>0</v>
      </c>
      <c r="AH99" s="47">
        <v>0</v>
      </c>
      <c r="AI99" s="43">
        <v>492</v>
      </c>
      <c r="AJ99" s="42">
        <f t="shared" si="36"/>
        <v>-492</v>
      </c>
      <c r="AK99" s="48">
        <f t="shared" si="37"/>
        <v>3826.2999999999993</v>
      </c>
      <c r="AL99" s="48">
        <f t="shared" si="38"/>
        <v>0</v>
      </c>
      <c r="AN99" s="48">
        <f t="shared" si="39"/>
        <v>0</v>
      </c>
      <c r="AO99" s="48">
        <f t="shared" si="40"/>
        <v>-3826.2999999999984</v>
      </c>
    </row>
    <row r="100" spans="1:41" s="48" customFormat="1" ht="17.25" thickBot="1">
      <c r="A100" s="39">
        <v>80</v>
      </c>
      <c r="B100" s="40" t="s">
        <v>95</v>
      </c>
      <c r="C100" s="40">
        <v>16236.1</v>
      </c>
      <c r="D100" s="41">
        <f t="shared" si="30"/>
        <v>91277.20000000001</v>
      </c>
      <c r="E100" s="41">
        <f t="shared" si="31"/>
        <v>91435.1</v>
      </c>
      <c r="F100" s="42">
        <f t="shared" si="41"/>
        <v>-157.89999999999418</v>
      </c>
      <c r="G100" s="41"/>
      <c r="H100" s="43"/>
      <c r="I100" s="44">
        <f t="shared" si="42"/>
        <v>0</v>
      </c>
      <c r="J100" s="45"/>
      <c r="K100" s="43">
        <v>49.5</v>
      </c>
      <c r="L100" s="44">
        <f t="shared" si="43"/>
        <v>-49.5</v>
      </c>
      <c r="M100" s="45">
        <v>199.5</v>
      </c>
      <c r="N100" s="43">
        <v>199.5</v>
      </c>
      <c r="O100" s="44">
        <f t="shared" si="44"/>
        <v>0</v>
      </c>
      <c r="P100" s="45">
        <v>91077.70000000001</v>
      </c>
      <c r="Q100" s="43">
        <v>91076.1</v>
      </c>
      <c r="R100" s="44">
        <f t="shared" si="32"/>
        <v>1.6000000000058208</v>
      </c>
      <c r="S100" s="45"/>
      <c r="T100" s="43">
        <v>110</v>
      </c>
      <c r="U100" s="44">
        <f t="shared" si="33"/>
        <v>-110</v>
      </c>
      <c r="V100" s="46">
        <f t="shared" si="34"/>
        <v>107511.70000000003</v>
      </c>
      <c r="W100" s="46">
        <f t="shared" si="35"/>
        <v>88224.7</v>
      </c>
      <c r="X100" s="44">
        <f t="shared" si="45"/>
        <v>19287.00000000003</v>
      </c>
      <c r="Y100" s="47">
        <v>86362.90000000002</v>
      </c>
      <c r="Z100" s="43">
        <v>72735.5</v>
      </c>
      <c r="AA100" s="44">
        <f t="shared" si="46"/>
        <v>13627.400000000023</v>
      </c>
      <c r="AB100" s="47">
        <v>7900.5</v>
      </c>
      <c r="AC100" s="43">
        <v>6346.8</v>
      </c>
      <c r="AD100" s="44">
        <f t="shared" si="47"/>
        <v>1553.6999999999998</v>
      </c>
      <c r="AE100" s="45"/>
      <c r="AF100" s="43"/>
      <c r="AG100" s="44">
        <f t="shared" si="48"/>
        <v>0</v>
      </c>
      <c r="AH100" s="45">
        <v>13248.3</v>
      </c>
      <c r="AI100" s="43">
        <v>9142.4</v>
      </c>
      <c r="AJ100" s="42">
        <f t="shared" si="36"/>
        <v>4105.9</v>
      </c>
      <c r="AK100" s="48">
        <f t="shared" si="37"/>
        <v>19446.500000000015</v>
      </c>
      <c r="AL100" s="48">
        <f t="shared" si="38"/>
        <v>1.5999999999912689</v>
      </c>
      <c r="AN100" s="48">
        <f t="shared" si="39"/>
        <v>-1.5999999999858119</v>
      </c>
      <c r="AO100" s="48">
        <f t="shared" si="40"/>
        <v>-19446.500000000007</v>
      </c>
    </row>
    <row r="101" spans="1:41" s="48" customFormat="1" ht="17.25" thickBot="1">
      <c r="A101" s="39">
        <v>81</v>
      </c>
      <c r="B101" s="40" t="s">
        <v>96</v>
      </c>
      <c r="C101" s="40">
        <v>1898.3</v>
      </c>
      <c r="D101" s="41">
        <f t="shared" si="30"/>
        <v>42573.6</v>
      </c>
      <c r="E101" s="41">
        <f t="shared" si="31"/>
        <v>42591.5</v>
      </c>
      <c r="F101" s="42">
        <f t="shared" si="41"/>
        <v>-17.900000000001455</v>
      </c>
      <c r="G101" s="41"/>
      <c r="H101" s="43"/>
      <c r="I101" s="44">
        <f t="shared" si="42"/>
        <v>0</v>
      </c>
      <c r="J101" s="45"/>
      <c r="K101" s="43"/>
      <c r="L101" s="44">
        <f t="shared" si="43"/>
        <v>0</v>
      </c>
      <c r="M101" s="45"/>
      <c r="N101" s="43"/>
      <c r="O101" s="44">
        <f t="shared" si="44"/>
        <v>0</v>
      </c>
      <c r="P101" s="45">
        <v>42573.6</v>
      </c>
      <c r="Q101" s="43">
        <v>42573</v>
      </c>
      <c r="R101" s="44">
        <f t="shared" si="32"/>
        <v>0.5999999999985448</v>
      </c>
      <c r="S101" s="45"/>
      <c r="T101" s="43">
        <v>18.5</v>
      </c>
      <c r="U101" s="44">
        <f t="shared" si="33"/>
        <v>-18.5</v>
      </c>
      <c r="V101" s="46">
        <f t="shared" si="34"/>
        <v>44471.9</v>
      </c>
      <c r="W101" s="46">
        <f t="shared" si="35"/>
        <v>41207.5</v>
      </c>
      <c r="X101" s="44">
        <f t="shared" si="45"/>
        <v>3264.4000000000015</v>
      </c>
      <c r="Y101" s="47">
        <v>39226.5</v>
      </c>
      <c r="Z101" s="43">
        <v>38941.9</v>
      </c>
      <c r="AA101" s="44">
        <f t="shared" si="46"/>
        <v>284.59999999999854</v>
      </c>
      <c r="AB101" s="47">
        <v>4250.4000000000015</v>
      </c>
      <c r="AC101" s="43">
        <v>2265.6</v>
      </c>
      <c r="AD101" s="44">
        <f t="shared" si="47"/>
        <v>1984.8000000000015</v>
      </c>
      <c r="AE101" s="45"/>
      <c r="AF101" s="43"/>
      <c r="AG101" s="44">
        <f t="shared" si="48"/>
        <v>0</v>
      </c>
      <c r="AH101" s="45">
        <v>995</v>
      </c>
      <c r="AI101" s="43">
        <v>0</v>
      </c>
      <c r="AJ101" s="42">
        <f t="shared" si="36"/>
        <v>995</v>
      </c>
      <c r="AK101" s="48">
        <f t="shared" si="37"/>
        <v>3282.300000000003</v>
      </c>
      <c r="AL101" s="48">
        <f t="shared" si="38"/>
        <v>0</v>
      </c>
      <c r="AN101" s="48">
        <f t="shared" si="39"/>
        <v>2.9558577807620168E-12</v>
      </c>
      <c r="AO101" s="48">
        <f t="shared" si="40"/>
        <v>-3282.3</v>
      </c>
    </row>
    <row r="102" spans="1:41" s="48" customFormat="1" ht="17.25" thickBot="1">
      <c r="A102" s="39">
        <v>82</v>
      </c>
      <c r="B102" s="40" t="s">
        <v>97</v>
      </c>
      <c r="C102" s="40">
        <v>19806.4</v>
      </c>
      <c r="D102" s="41">
        <f t="shared" si="30"/>
        <v>135667.09999999998</v>
      </c>
      <c r="E102" s="41">
        <f t="shared" si="31"/>
        <v>135818.7</v>
      </c>
      <c r="F102" s="42">
        <f t="shared" si="41"/>
        <v>-151.60000000003492</v>
      </c>
      <c r="G102" s="41"/>
      <c r="H102" s="43"/>
      <c r="I102" s="44">
        <f t="shared" si="42"/>
        <v>0</v>
      </c>
      <c r="J102" s="45">
        <v>167.3</v>
      </c>
      <c r="K102" s="43">
        <v>154.1</v>
      </c>
      <c r="L102" s="44">
        <f t="shared" si="43"/>
        <v>13.200000000000017</v>
      </c>
      <c r="M102" s="45"/>
      <c r="N102" s="43"/>
      <c r="O102" s="44">
        <f t="shared" si="44"/>
        <v>0</v>
      </c>
      <c r="P102" s="45">
        <v>135499.8</v>
      </c>
      <c r="Q102" s="43">
        <v>135498.9</v>
      </c>
      <c r="R102" s="44">
        <f t="shared" si="32"/>
        <v>0.8999999999941792</v>
      </c>
      <c r="S102" s="45"/>
      <c r="T102" s="43">
        <v>165.7</v>
      </c>
      <c r="U102" s="44">
        <f t="shared" si="33"/>
        <v>-165.7</v>
      </c>
      <c r="V102" s="46">
        <f t="shared" si="34"/>
        <v>155473.5</v>
      </c>
      <c r="W102" s="46">
        <f t="shared" si="35"/>
        <v>135587.5</v>
      </c>
      <c r="X102" s="44">
        <f t="shared" si="45"/>
        <v>19886</v>
      </c>
      <c r="Y102" s="47">
        <v>127523.10000000002</v>
      </c>
      <c r="Z102" s="43">
        <v>117262.3</v>
      </c>
      <c r="AA102" s="44">
        <f t="shared" si="46"/>
        <v>10260.800000000017</v>
      </c>
      <c r="AB102" s="47">
        <v>24028.999999999996</v>
      </c>
      <c r="AC102" s="43">
        <v>16480.6</v>
      </c>
      <c r="AD102" s="44">
        <f t="shared" si="47"/>
        <v>7548.399999999998</v>
      </c>
      <c r="AE102" s="45"/>
      <c r="AF102" s="43"/>
      <c r="AG102" s="44">
        <f t="shared" si="48"/>
        <v>0</v>
      </c>
      <c r="AH102" s="45">
        <v>3921.4</v>
      </c>
      <c r="AI102" s="43">
        <v>1844.6</v>
      </c>
      <c r="AJ102" s="42">
        <f t="shared" si="36"/>
        <v>2076.8</v>
      </c>
      <c r="AK102" s="48">
        <f t="shared" si="37"/>
        <v>20037.600000000006</v>
      </c>
      <c r="AL102" s="48">
        <f t="shared" si="38"/>
        <v>0</v>
      </c>
      <c r="AN102" s="48">
        <f t="shared" si="39"/>
        <v>0</v>
      </c>
      <c r="AO102" s="48">
        <f t="shared" si="40"/>
        <v>-20037.600000000013</v>
      </c>
    </row>
    <row r="103" spans="1:41" s="48" customFormat="1" ht="17.25" thickBot="1">
      <c r="A103" s="39">
        <v>83</v>
      </c>
      <c r="B103" s="40" t="s">
        <v>98</v>
      </c>
      <c r="C103" s="40">
        <v>12579.3</v>
      </c>
      <c r="D103" s="41">
        <f t="shared" si="30"/>
        <v>67200.6</v>
      </c>
      <c r="E103" s="41">
        <f t="shared" si="31"/>
        <v>67225.3</v>
      </c>
      <c r="F103" s="42">
        <f t="shared" si="41"/>
        <v>-24.69999999999709</v>
      </c>
      <c r="G103" s="41"/>
      <c r="H103" s="43"/>
      <c r="I103" s="44">
        <f t="shared" si="42"/>
        <v>0</v>
      </c>
      <c r="J103" s="45">
        <v>140</v>
      </c>
      <c r="K103" s="43">
        <v>183</v>
      </c>
      <c r="L103" s="44">
        <f t="shared" si="43"/>
        <v>-43</v>
      </c>
      <c r="M103" s="45">
        <v>92.8</v>
      </c>
      <c r="N103" s="43">
        <v>92.8</v>
      </c>
      <c r="O103" s="44">
        <f t="shared" si="44"/>
        <v>0</v>
      </c>
      <c r="P103" s="45">
        <v>66843.8</v>
      </c>
      <c r="Q103" s="43">
        <v>66843.5</v>
      </c>
      <c r="R103" s="44">
        <f t="shared" si="32"/>
        <v>0.3000000000029104</v>
      </c>
      <c r="S103" s="45">
        <v>124</v>
      </c>
      <c r="T103" s="43">
        <v>106</v>
      </c>
      <c r="U103" s="44">
        <f t="shared" si="33"/>
        <v>18</v>
      </c>
      <c r="V103" s="46">
        <f t="shared" si="34"/>
        <v>79779.90000000001</v>
      </c>
      <c r="W103" s="46">
        <f t="shared" si="35"/>
        <v>65443.1</v>
      </c>
      <c r="X103" s="44">
        <f t="shared" si="45"/>
        <v>14336.80000000001</v>
      </c>
      <c r="Y103" s="47">
        <v>69178.8</v>
      </c>
      <c r="Z103" s="43">
        <v>61945.2</v>
      </c>
      <c r="AA103" s="44">
        <f t="shared" si="46"/>
        <v>7233.600000000006</v>
      </c>
      <c r="AB103" s="47">
        <v>8903</v>
      </c>
      <c r="AC103" s="43">
        <v>3455.4</v>
      </c>
      <c r="AD103" s="44">
        <f t="shared" si="47"/>
        <v>5447.6</v>
      </c>
      <c r="AE103" s="45"/>
      <c r="AF103" s="43"/>
      <c r="AG103" s="44">
        <f t="shared" si="48"/>
        <v>0</v>
      </c>
      <c r="AH103" s="45">
        <v>1698.1</v>
      </c>
      <c r="AI103" s="43">
        <v>42.5</v>
      </c>
      <c r="AJ103" s="42">
        <f t="shared" si="36"/>
        <v>1655.6</v>
      </c>
      <c r="AK103" s="48">
        <f t="shared" si="37"/>
        <v>14361.500000000007</v>
      </c>
      <c r="AL103" s="48">
        <f t="shared" si="38"/>
        <v>0</v>
      </c>
      <c r="AN103" s="48">
        <f t="shared" si="39"/>
        <v>0</v>
      </c>
      <c r="AO103" s="48">
        <f t="shared" si="40"/>
        <v>-14361.500000000004</v>
      </c>
    </row>
    <row r="104" spans="1:41" s="48" customFormat="1" ht="17.25" thickBot="1">
      <c r="A104" s="39">
        <v>84</v>
      </c>
      <c r="B104" s="40" t="s">
        <v>99</v>
      </c>
      <c r="C104" s="40">
        <v>3005.1</v>
      </c>
      <c r="D104" s="41">
        <f t="shared" si="30"/>
        <v>45743.8</v>
      </c>
      <c r="E104" s="41">
        <f t="shared" si="31"/>
        <v>45742.6</v>
      </c>
      <c r="F104" s="42">
        <f t="shared" si="41"/>
        <v>1.2000000000043656</v>
      </c>
      <c r="G104" s="41"/>
      <c r="H104" s="43"/>
      <c r="I104" s="44">
        <f t="shared" si="42"/>
        <v>0</v>
      </c>
      <c r="J104" s="45">
        <v>35</v>
      </c>
      <c r="K104" s="43">
        <v>35</v>
      </c>
      <c r="L104" s="44">
        <f t="shared" si="43"/>
        <v>0</v>
      </c>
      <c r="M104" s="45">
        <v>358.7</v>
      </c>
      <c r="N104" s="43">
        <v>358.7</v>
      </c>
      <c r="O104" s="44">
        <f t="shared" si="44"/>
        <v>0</v>
      </c>
      <c r="P104" s="45">
        <v>45337.100000000006</v>
      </c>
      <c r="Q104" s="43">
        <v>45335.8</v>
      </c>
      <c r="R104" s="44">
        <f t="shared" si="32"/>
        <v>1.3000000000029104</v>
      </c>
      <c r="S104" s="45">
        <v>13</v>
      </c>
      <c r="T104" s="43">
        <v>13.1</v>
      </c>
      <c r="U104" s="44">
        <f t="shared" si="33"/>
        <v>-0.09999999999999964</v>
      </c>
      <c r="V104" s="46">
        <f t="shared" si="34"/>
        <v>48748.9</v>
      </c>
      <c r="W104" s="46">
        <f t="shared" si="35"/>
        <v>47932.7</v>
      </c>
      <c r="X104" s="44">
        <f t="shared" si="45"/>
        <v>816.2000000000044</v>
      </c>
      <c r="Y104" s="47">
        <v>41217.9</v>
      </c>
      <c r="Z104" s="43">
        <v>42560.1</v>
      </c>
      <c r="AA104" s="44">
        <f t="shared" si="46"/>
        <v>-1342.199999999997</v>
      </c>
      <c r="AB104" s="47">
        <v>5231</v>
      </c>
      <c r="AC104" s="43">
        <v>3302.6</v>
      </c>
      <c r="AD104" s="44">
        <f t="shared" si="47"/>
        <v>1928.4</v>
      </c>
      <c r="AE104" s="45"/>
      <c r="AF104" s="43"/>
      <c r="AG104" s="44">
        <f t="shared" si="48"/>
        <v>0</v>
      </c>
      <c r="AH104" s="45">
        <v>2300</v>
      </c>
      <c r="AI104" s="43">
        <v>2070</v>
      </c>
      <c r="AJ104" s="42">
        <f t="shared" si="36"/>
        <v>230</v>
      </c>
      <c r="AK104" s="48">
        <f t="shared" si="37"/>
        <v>815</v>
      </c>
      <c r="AL104" s="48">
        <f t="shared" si="38"/>
        <v>0</v>
      </c>
      <c r="AN104" s="48">
        <f t="shared" si="39"/>
        <v>0</v>
      </c>
      <c r="AO104" s="48">
        <f t="shared" si="40"/>
        <v>-815.0000000000014</v>
      </c>
    </row>
    <row r="105" spans="1:41" s="48" customFormat="1" ht="17.25" thickBot="1">
      <c r="A105" s="39">
        <v>85</v>
      </c>
      <c r="B105" s="40" t="s">
        <v>100</v>
      </c>
      <c r="C105" s="40">
        <v>229.3</v>
      </c>
      <c r="D105" s="41">
        <f t="shared" si="30"/>
        <v>51265.7</v>
      </c>
      <c r="E105" s="41">
        <f t="shared" si="31"/>
        <v>51265</v>
      </c>
      <c r="F105" s="42">
        <f t="shared" si="41"/>
        <v>0.6999999999970896</v>
      </c>
      <c r="G105" s="41"/>
      <c r="H105" s="43"/>
      <c r="I105" s="44">
        <f t="shared" si="42"/>
        <v>0</v>
      </c>
      <c r="J105" s="45">
        <v>155.8</v>
      </c>
      <c r="K105" s="43">
        <v>155.8</v>
      </c>
      <c r="L105" s="44">
        <f t="shared" si="43"/>
        <v>0</v>
      </c>
      <c r="M105" s="45"/>
      <c r="N105" s="43"/>
      <c r="O105" s="44">
        <f t="shared" si="44"/>
        <v>0</v>
      </c>
      <c r="P105" s="45">
        <v>50988.899999999994</v>
      </c>
      <c r="Q105" s="43">
        <v>50988.2</v>
      </c>
      <c r="R105" s="44">
        <f t="shared" si="32"/>
        <v>0.6999999999970896</v>
      </c>
      <c r="S105" s="45">
        <v>121</v>
      </c>
      <c r="T105" s="43">
        <v>121</v>
      </c>
      <c r="U105" s="44">
        <f t="shared" si="33"/>
        <v>0</v>
      </c>
      <c r="V105" s="46">
        <f t="shared" si="34"/>
        <v>51495</v>
      </c>
      <c r="W105" s="46">
        <f t="shared" si="35"/>
        <v>48197.2</v>
      </c>
      <c r="X105" s="44">
        <f t="shared" si="45"/>
        <v>3297.800000000003</v>
      </c>
      <c r="Y105" s="47">
        <v>46300</v>
      </c>
      <c r="Z105" s="43">
        <v>45170</v>
      </c>
      <c r="AA105" s="44">
        <f t="shared" si="46"/>
        <v>1130</v>
      </c>
      <c r="AB105" s="47">
        <v>4795</v>
      </c>
      <c r="AC105" s="43">
        <v>3027.2</v>
      </c>
      <c r="AD105" s="44">
        <f t="shared" si="47"/>
        <v>1767.8000000000002</v>
      </c>
      <c r="AE105" s="45"/>
      <c r="AF105" s="43"/>
      <c r="AG105" s="44">
        <f t="shared" si="48"/>
        <v>0</v>
      </c>
      <c r="AH105" s="45">
        <v>400</v>
      </c>
      <c r="AI105" s="43">
        <v>0</v>
      </c>
      <c r="AJ105" s="42">
        <f t="shared" si="36"/>
        <v>400</v>
      </c>
      <c r="AK105" s="48">
        <f t="shared" si="37"/>
        <v>3297.100000000006</v>
      </c>
      <c r="AL105" s="48">
        <f t="shared" si="38"/>
        <v>0</v>
      </c>
      <c r="AN105" s="48">
        <f t="shared" si="39"/>
        <v>2.8990143619012088E-12</v>
      </c>
      <c r="AO105" s="48">
        <f t="shared" si="40"/>
        <v>-3297.100000000003</v>
      </c>
    </row>
    <row r="106" spans="1:41" s="48" customFormat="1" ht="17.25" thickBot="1">
      <c r="A106" s="39">
        <v>86</v>
      </c>
      <c r="B106" s="40" t="s">
        <v>101</v>
      </c>
      <c r="C106" s="40">
        <v>4354</v>
      </c>
      <c r="D106" s="41">
        <f t="shared" si="30"/>
        <v>76946.1</v>
      </c>
      <c r="E106" s="41">
        <f t="shared" si="31"/>
        <v>77119.2</v>
      </c>
      <c r="F106" s="42">
        <f t="shared" si="41"/>
        <v>-173.09999999999127</v>
      </c>
      <c r="G106" s="41"/>
      <c r="H106" s="43"/>
      <c r="I106" s="44">
        <f t="shared" si="42"/>
        <v>0</v>
      </c>
      <c r="J106" s="45"/>
      <c r="K106" s="43"/>
      <c r="L106" s="44">
        <f t="shared" si="43"/>
        <v>0</v>
      </c>
      <c r="M106" s="45">
        <v>62.4</v>
      </c>
      <c r="N106" s="43">
        <v>62.4</v>
      </c>
      <c r="O106" s="44">
        <f t="shared" si="44"/>
        <v>0</v>
      </c>
      <c r="P106" s="45">
        <v>76883.70000000001</v>
      </c>
      <c r="Q106" s="43">
        <v>76881.8</v>
      </c>
      <c r="R106" s="44">
        <f t="shared" si="32"/>
        <v>1.9000000000087311</v>
      </c>
      <c r="S106" s="45"/>
      <c r="T106" s="43">
        <v>175</v>
      </c>
      <c r="U106" s="44">
        <f t="shared" si="33"/>
        <v>-175</v>
      </c>
      <c r="V106" s="46">
        <f t="shared" si="34"/>
        <v>81300.1</v>
      </c>
      <c r="W106" s="46">
        <f t="shared" si="35"/>
        <v>73288.8</v>
      </c>
      <c r="X106" s="44">
        <f t="shared" si="45"/>
        <v>8011.300000000003</v>
      </c>
      <c r="Y106" s="47">
        <v>72375.5</v>
      </c>
      <c r="Z106" s="43">
        <v>67326.3</v>
      </c>
      <c r="AA106" s="44">
        <f t="shared" si="46"/>
        <v>5049.199999999997</v>
      </c>
      <c r="AB106" s="47">
        <v>6824.600000000006</v>
      </c>
      <c r="AC106" s="43">
        <v>5058.6</v>
      </c>
      <c r="AD106" s="44">
        <f t="shared" si="47"/>
        <v>1766.0000000000055</v>
      </c>
      <c r="AE106" s="45"/>
      <c r="AF106" s="43"/>
      <c r="AG106" s="44">
        <f t="shared" si="48"/>
        <v>0</v>
      </c>
      <c r="AH106" s="45">
        <v>2100</v>
      </c>
      <c r="AI106" s="43">
        <v>903.9</v>
      </c>
      <c r="AJ106" s="42">
        <f t="shared" si="36"/>
        <v>1196.1</v>
      </c>
      <c r="AK106" s="48">
        <f t="shared" si="37"/>
        <v>8184.399999999994</v>
      </c>
      <c r="AL106" s="48">
        <f t="shared" si="38"/>
        <v>0</v>
      </c>
      <c r="AN106" s="48">
        <f t="shared" si="39"/>
        <v>0</v>
      </c>
      <c r="AO106" s="48">
        <f t="shared" si="40"/>
        <v>-8184.399999999994</v>
      </c>
    </row>
    <row r="107" spans="1:41" s="48" customFormat="1" ht="17.25" thickBot="1">
      <c r="A107" s="39">
        <v>87</v>
      </c>
      <c r="B107" s="40" t="s">
        <v>102</v>
      </c>
      <c r="C107" s="40">
        <v>2438.1</v>
      </c>
      <c r="D107" s="41">
        <f t="shared" si="30"/>
        <v>59585.9</v>
      </c>
      <c r="E107" s="41">
        <f t="shared" si="31"/>
        <v>59326.4</v>
      </c>
      <c r="F107" s="42">
        <f t="shared" si="41"/>
        <v>259.5</v>
      </c>
      <c r="G107" s="41"/>
      <c r="H107" s="43"/>
      <c r="I107" s="44">
        <f t="shared" si="42"/>
        <v>0</v>
      </c>
      <c r="J107" s="45"/>
      <c r="K107" s="43"/>
      <c r="L107" s="44">
        <f t="shared" si="43"/>
        <v>0</v>
      </c>
      <c r="M107" s="45">
        <v>104.9</v>
      </c>
      <c r="N107" s="43">
        <v>93</v>
      </c>
      <c r="O107" s="44">
        <f t="shared" si="44"/>
        <v>11.900000000000006</v>
      </c>
      <c r="P107" s="45">
        <v>59234.8</v>
      </c>
      <c r="Q107" s="43">
        <v>59233.4</v>
      </c>
      <c r="R107" s="44">
        <f t="shared" si="32"/>
        <v>1.4000000000014552</v>
      </c>
      <c r="S107" s="45">
        <v>246.2</v>
      </c>
      <c r="T107" s="43"/>
      <c r="U107" s="44">
        <f t="shared" si="33"/>
        <v>246.2</v>
      </c>
      <c r="V107" s="46">
        <f t="shared" si="34"/>
        <v>62023.95</v>
      </c>
      <c r="W107" s="46">
        <f t="shared" si="35"/>
        <v>62312.399999999994</v>
      </c>
      <c r="X107" s="44">
        <f t="shared" si="45"/>
        <v>-288.4499999999971</v>
      </c>
      <c r="Y107" s="47">
        <v>54761.85</v>
      </c>
      <c r="Z107" s="43">
        <v>53081.2</v>
      </c>
      <c r="AA107" s="44">
        <f t="shared" si="46"/>
        <v>1680.6500000000015</v>
      </c>
      <c r="AB107" s="47">
        <v>5394.1</v>
      </c>
      <c r="AC107" s="43">
        <v>3998</v>
      </c>
      <c r="AD107" s="44">
        <f t="shared" si="47"/>
        <v>1396.1000000000004</v>
      </c>
      <c r="AE107" s="45"/>
      <c r="AF107" s="43"/>
      <c r="AG107" s="44">
        <f t="shared" si="48"/>
        <v>0</v>
      </c>
      <c r="AH107" s="45">
        <v>1868</v>
      </c>
      <c r="AI107" s="43">
        <v>5233.2</v>
      </c>
      <c r="AJ107" s="42">
        <f t="shared" si="36"/>
        <v>-3365.2</v>
      </c>
      <c r="AK107" s="48">
        <f t="shared" si="37"/>
        <v>-547.8999999999942</v>
      </c>
      <c r="AL107" s="48">
        <f t="shared" si="38"/>
        <v>0.05000000000291038</v>
      </c>
      <c r="AN107" s="48">
        <f t="shared" si="39"/>
        <v>-0.050000000004274625</v>
      </c>
      <c r="AO107" s="48">
        <f t="shared" si="40"/>
        <v>547.8999999999928</v>
      </c>
    </row>
    <row r="108" spans="1:41" s="48" customFormat="1" ht="17.25" thickBot="1">
      <c r="A108" s="39">
        <v>88</v>
      </c>
      <c r="B108" s="40" t="s">
        <v>103</v>
      </c>
      <c r="C108" s="40">
        <v>1861.7</v>
      </c>
      <c r="D108" s="41">
        <f t="shared" si="30"/>
        <v>54145.2</v>
      </c>
      <c r="E108" s="41">
        <f t="shared" si="31"/>
        <v>54137.6</v>
      </c>
      <c r="F108" s="42">
        <f t="shared" si="41"/>
        <v>7.599999999998545</v>
      </c>
      <c r="G108" s="41"/>
      <c r="H108" s="43"/>
      <c r="I108" s="44">
        <f t="shared" si="42"/>
        <v>0</v>
      </c>
      <c r="J108" s="45"/>
      <c r="K108" s="43"/>
      <c r="L108" s="44">
        <f t="shared" si="43"/>
        <v>0</v>
      </c>
      <c r="M108" s="45"/>
      <c r="N108" s="43"/>
      <c r="O108" s="44">
        <f t="shared" si="44"/>
        <v>0</v>
      </c>
      <c r="P108" s="45">
        <v>54145.2</v>
      </c>
      <c r="Q108" s="43">
        <v>54137.6</v>
      </c>
      <c r="R108" s="44">
        <f t="shared" si="32"/>
        <v>7.599999999998545</v>
      </c>
      <c r="S108" s="45"/>
      <c r="T108" s="43"/>
      <c r="U108" s="44">
        <f t="shared" si="33"/>
        <v>0</v>
      </c>
      <c r="V108" s="46">
        <f t="shared" si="34"/>
        <v>56006.899999999994</v>
      </c>
      <c r="W108" s="46">
        <f t="shared" si="35"/>
        <v>53574.2</v>
      </c>
      <c r="X108" s="44">
        <f t="shared" si="45"/>
        <v>2432.699999999997</v>
      </c>
      <c r="Y108" s="47">
        <v>50130.049999999996</v>
      </c>
      <c r="Z108" s="43">
        <v>47212.5</v>
      </c>
      <c r="AA108" s="44">
        <f t="shared" si="46"/>
        <v>2917.5499999999956</v>
      </c>
      <c r="AB108" s="47">
        <v>5613.85</v>
      </c>
      <c r="AC108" s="43">
        <v>5590.7</v>
      </c>
      <c r="AD108" s="44">
        <f t="shared" si="47"/>
        <v>23.150000000000546</v>
      </c>
      <c r="AE108" s="45"/>
      <c r="AF108" s="43"/>
      <c r="AG108" s="44">
        <f t="shared" si="48"/>
        <v>0</v>
      </c>
      <c r="AH108" s="45">
        <v>263</v>
      </c>
      <c r="AI108" s="43">
        <v>771</v>
      </c>
      <c r="AJ108" s="42">
        <f t="shared" si="36"/>
        <v>-508</v>
      </c>
      <c r="AK108" s="48">
        <f t="shared" si="37"/>
        <v>2425.0999999999985</v>
      </c>
      <c r="AL108" s="48">
        <f t="shared" si="38"/>
        <v>0</v>
      </c>
      <c r="AN108" s="48">
        <f t="shared" si="39"/>
        <v>-2.9558577807620168E-12</v>
      </c>
      <c r="AO108" s="48">
        <f t="shared" si="40"/>
        <v>-2425.1000000000013</v>
      </c>
    </row>
    <row r="109" spans="1:41" s="48" customFormat="1" ht="17.25" thickBot="1">
      <c r="A109" s="39">
        <v>89</v>
      </c>
      <c r="B109" s="40" t="s">
        <v>104</v>
      </c>
      <c r="C109" s="40">
        <v>3623.5</v>
      </c>
      <c r="D109" s="41">
        <f t="shared" si="30"/>
        <v>62042.7</v>
      </c>
      <c r="E109" s="41">
        <f t="shared" si="31"/>
        <v>62567.09999999999</v>
      </c>
      <c r="F109" s="42">
        <f t="shared" si="41"/>
        <v>-524.3999999999942</v>
      </c>
      <c r="G109" s="41"/>
      <c r="H109" s="43"/>
      <c r="I109" s="44">
        <f t="shared" si="42"/>
        <v>0</v>
      </c>
      <c r="J109" s="45"/>
      <c r="K109" s="43">
        <v>114</v>
      </c>
      <c r="L109" s="44">
        <f t="shared" si="43"/>
        <v>-114</v>
      </c>
      <c r="M109" s="45">
        <v>281.7</v>
      </c>
      <c r="N109" s="43">
        <v>281.7</v>
      </c>
      <c r="O109" s="44">
        <f t="shared" si="44"/>
        <v>0</v>
      </c>
      <c r="P109" s="45">
        <v>61761</v>
      </c>
      <c r="Q109" s="43">
        <v>61760.7</v>
      </c>
      <c r="R109" s="44">
        <f t="shared" si="32"/>
        <v>0.3000000000029104</v>
      </c>
      <c r="S109" s="45"/>
      <c r="T109" s="43">
        <v>410.7</v>
      </c>
      <c r="U109" s="44">
        <f t="shared" si="33"/>
        <v>-410.7</v>
      </c>
      <c r="V109" s="46">
        <f t="shared" si="34"/>
        <v>65666.20000000001</v>
      </c>
      <c r="W109" s="46">
        <f t="shared" si="35"/>
        <v>57851.100000000006</v>
      </c>
      <c r="X109" s="44">
        <f t="shared" si="45"/>
        <v>7815.100000000006</v>
      </c>
      <c r="Y109" s="47">
        <v>49421.9</v>
      </c>
      <c r="Z109" s="43">
        <v>49715.3</v>
      </c>
      <c r="AA109" s="44">
        <f t="shared" si="46"/>
        <v>-293.40000000000146</v>
      </c>
      <c r="AB109" s="47">
        <v>13024.300000000003</v>
      </c>
      <c r="AC109" s="43">
        <v>7277.8</v>
      </c>
      <c r="AD109" s="44">
        <f t="shared" si="47"/>
        <v>5746.500000000003</v>
      </c>
      <c r="AE109" s="45"/>
      <c r="AF109" s="43"/>
      <c r="AG109" s="44">
        <f t="shared" si="48"/>
        <v>0</v>
      </c>
      <c r="AH109" s="45">
        <v>3220</v>
      </c>
      <c r="AI109" s="43">
        <v>858</v>
      </c>
      <c r="AJ109" s="42">
        <f t="shared" si="36"/>
        <v>2362</v>
      </c>
      <c r="AK109" s="48">
        <f t="shared" si="37"/>
        <v>8339.499999999985</v>
      </c>
      <c r="AL109" s="48">
        <f t="shared" si="38"/>
        <v>0</v>
      </c>
      <c r="AN109" s="48">
        <f t="shared" si="39"/>
        <v>1.4551915228366852E-11</v>
      </c>
      <c r="AO109" s="48">
        <f t="shared" si="40"/>
        <v>-8339.499999999985</v>
      </c>
    </row>
    <row r="110" spans="1:41" s="48" customFormat="1" ht="17.25" thickBot="1">
      <c r="A110" s="39">
        <v>90</v>
      </c>
      <c r="B110" s="40" t="s">
        <v>107</v>
      </c>
      <c r="C110" s="40">
        <v>2196</v>
      </c>
      <c r="D110" s="41">
        <f t="shared" si="30"/>
        <v>62667.9</v>
      </c>
      <c r="E110" s="41">
        <f t="shared" si="31"/>
        <v>52079.2</v>
      </c>
      <c r="F110" s="42">
        <f t="shared" si="41"/>
        <v>10588.700000000004</v>
      </c>
      <c r="G110" s="41"/>
      <c r="H110" s="43"/>
      <c r="I110" s="44">
        <f t="shared" si="42"/>
        <v>0</v>
      </c>
      <c r="J110" s="45"/>
      <c r="K110" s="43"/>
      <c r="L110" s="44">
        <f t="shared" si="43"/>
        <v>0</v>
      </c>
      <c r="M110" s="45"/>
      <c r="N110" s="43"/>
      <c r="O110" s="44">
        <f t="shared" si="44"/>
        <v>0</v>
      </c>
      <c r="P110" s="45">
        <v>62667.9</v>
      </c>
      <c r="Q110" s="43">
        <v>52079.2</v>
      </c>
      <c r="R110" s="44">
        <f t="shared" si="32"/>
        <v>10588.700000000004</v>
      </c>
      <c r="S110" s="45"/>
      <c r="T110" s="43"/>
      <c r="U110" s="44">
        <f t="shared" si="33"/>
        <v>0</v>
      </c>
      <c r="V110" s="46">
        <f t="shared" si="34"/>
        <v>64863.9</v>
      </c>
      <c r="W110" s="46">
        <f t="shared" si="35"/>
        <v>44467.1</v>
      </c>
      <c r="X110" s="44">
        <f t="shared" si="45"/>
        <v>20396.800000000003</v>
      </c>
      <c r="Y110" s="47">
        <v>47500.00000000001</v>
      </c>
      <c r="Z110" s="43">
        <v>35235.1</v>
      </c>
      <c r="AA110" s="44">
        <f t="shared" si="46"/>
        <v>12264.900000000009</v>
      </c>
      <c r="AB110" s="47">
        <v>13346.899999999994</v>
      </c>
      <c r="AC110" s="43">
        <v>6726.5</v>
      </c>
      <c r="AD110" s="44">
        <f t="shared" si="47"/>
        <v>6620.399999999994</v>
      </c>
      <c r="AE110" s="45"/>
      <c r="AF110" s="43"/>
      <c r="AG110" s="44">
        <f t="shared" si="48"/>
        <v>0</v>
      </c>
      <c r="AH110" s="45">
        <v>4016.9999999999995</v>
      </c>
      <c r="AI110" s="43">
        <v>2505.5</v>
      </c>
      <c r="AJ110" s="42">
        <f t="shared" si="36"/>
        <v>1511.4999999999995</v>
      </c>
      <c r="AK110" s="48">
        <f t="shared" si="37"/>
        <v>9808.099999999999</v>
      </c>
      <c r="AL110" s="48">
        <f t="shared" si="38"/>
        <v>0</v>
      </c>
      <c r="AN110" s="48">
        <f t="shared" si="39"/>
        <v>0</v>
      </c>
      <c r="AO110" s="48">
        <f t="shared" si="40"/>
        <v>-9808.099999999999</v>
      </c>
    </row>
    <row r="111" spans="1:41" s="48" customFormat="1" ht="17.25" thickBot="1">
      <c r="A111" s="39">
        <v>91</v>
      </c>
      <c r="B111" s="40" t="s">
        <v>105</v>
      </c>
      <c r="C111" s="40">
        <v>3506.8</v>
      </c>
      <c r="D111" s="41">
        <f t="shared" si="30"/>
        <v>24421.2</v>
      </c>
      <c r="E111" s="41">
        <f t="shared" si="31"/>
        <v>24421.2</v>
      </c>
      <c r="F111" s="42">
        <f t="shared" si="41"/>
        <v>0</v>
      </c>
      <c r="G111" s="41"/>
      <c r="H111" s="43"/>
      <c r="I111" s="44">
        <f t="shared" si="42"/>
        <v>0</v>
      </c>
      <c r="J111" s="45"/>
      <c r="K111" s="43"/>
      <c r="L111" s="44">
        <f t="shared" si="43"/>
        <v>0</v>
      </c>
      <c r="M111" s="45"/>
      <c r="N111" s="43"/>
      <c r="O111" s="44">
        <f t="shared" si="44"/>
        <v>0</v>
      </c>
      <c r="P111" s="45">
        <v>24421.2</v>
      </c>
      <c r="Q111" s="43">
        <v>24421.2</v>
      </c>
      <c r="R111" s="44">
        <f>P111-Q111</f>
        <v>0</v>
      </c>
      <c r="S111" s="45"/>
      <c r="T111" s="43"/>
      <c r="U111" s="44">
        <f t="shared" si="33"/>
        <v>0</v>
      </c>
      <c r="V111" s="46">
        <f t="shared" si="34"/>
        <v>27928</v>
      </c>
      <c r="W111" s="46">
        <f>Z111+AC111+AF111+AI111</f>
        <v>22067.3</v>
      </c>
      <c r="X111" s="44">
        <f t="shared" si="45"/>
        <v>5860.700000000001</v>
      </c>
      <c r="Y111" s="47">
        <v>23593</v>
      </c>
      <c r="Z111" s="43">
        <v>20323</v>
      </c>
      <c r="AA111" s="44">
        <f t="shared" si="46"/>
        <v>3270</v>
      </c>
      <c r="AB111" s="47">
        <v>3135</v>
      </c>
      <c r="AC111" s="43">
        <v>1744.3</v>
      </c>
      <c r="AD111" s="44">
        <f t="shared" si="47"/>
        <v>1390.7</v>
      </c>
      <c r="AE111" s="45"/>
      <c r="AF111" s="43"/>
      <c r="AG111" s="44">
        <f t="shared" si="48"/>
        <v>0</v>
      </c>
      <c r="AH111" s="45">
        <v>1200</v>
      </c>
      <c r="AI111" s="43">
        <v>0</v>
      </c>
      <c r="AJ111" s="42">
        <f>AH111-AI111</f>
        <v>1200</v>
      </c>
      <c r="AK111" s="48">
        <f t="shared" si="37"/>
        <v>5860.700000000001</v>
      </c>
      <c r="AL111" s="48">
        <f t="shared" si="38"/>
        <v>0</v>
      </c>
      <c r="AN111" s="48">
        <f t="shared" si="39"/>
        <v>0</v>
      </c>
      <c r="AO111" s="48">
        <f t="shared" si="40"/>
        <v>-5860.700000000002</v>
      </c>
    </row>
    <row r="112" spans="1:41" s="48" customFormat="1" ht="17.25" thickBot="1">
      <c r="A112" s="39">
        <v>92</v>
      </c>
      <c r="B112" s="40" t="s">
        <v>106</v>
      </c>
      <c r="C112" s="40">
        <v>4594.6</v>
      </c>
      <c r="D112" s="41">
        <f t="shared" si="30"/>
        <v>25795.9</v>
      </c>
      <c r="E112" s="41">
        <f t="shared" si="31"/>
        <v>25795.9</v>
      </c>
      <c r="F112" s="42">
        <f t="shared" si="41"/>
        <v>0</v>
      </c>
      <c r="G112" s="41"/>
      <c r="H112" s="43"/>
      <c r="I112" s="44">
        <f t="shared" si="42"/>
        <v>0</v>
      </c>
      <c r="J112" s="45"/>
      <c r="K112" s="43"/>
      <c r="L112" s="44">
        <f t="shared" si="43"/>
        <v>0</v>
      </c>
      <c r="M112" s="45"/>
      <c r="N112" s="43"/>
      <c r="O112" s="44">
        <f t="shared" si="44"/>
        <v>0</v>
      </c>
      <c r="P112" s="45">
        <v>25795.9</v>
      </c>
      <c r="Q112" s="43">
        <v>25795.9</v>
      </c>
      <c r="R112" s="44">
        <f>P112-Q112</f>
        <v>0</v>
      </c>
      <c r="S112" s="45"/>
      <c r="T112" s="43"/>
      <c r="U112" s="44">
        <f t="shared" si="33"/>
        <v>0</v>
      </c>
      <c r="V112" s="46">
        <f t="shared" si="34"/>
        <v>30390.5</v>
      </c>
      <c r="W112" s="46">
        <f>Z112+AC112+AF112+AI112</f>
        <v>24584.3</v>
      </c>
      <c r="X112" s="44">
        <f t="shared" si="45"/>
        <v>5806.200000000001</v>
      </c>
      <c r="Y112" s="47">
        <v>25425.7</v>
      </c>
      <c r="Z112" s="43">
        <v>22360.1</v>
      </c>
      <c r="AA112" s="44">
        <f t="shared" si="46"/>
        <v>3065.600000000002</v>
      </c>
      <c r="AB112" s="47">
        <v>4664.799999999999</v>
      </c>
      <c r="AC112" s="43">
        <v>2224.2</v>
      </c>
      <c r="AD112" s="44">
        <f t="shared" si="47"/>
        <v>2440.5999999999995</v>
      </c>
      <c r="AE112" s="45"/>
      <c r="AF112" s="43"/>
      <c r="AG112" s="44">
        <f t="shared" si="48"/>
        <v>0</v>
      </c>
      <c r="AH112" s="45">
        <v>300</v>
      </c>
      <c r="AI112" s="43">
        <v>0</v>
      </c>
      <c r="AJ112" s="42">
        <f>AH112-AI112</f>
        <v>300</v>
      </c>
      <c r="AK112" s="48">
        <f t="shared" si="37"/>
        <v>5806.200000000001</v>
      </c>
      <c r="AL112" s="48">
        <f t="shared" si="38"/>
        <v>0</v>
      </c>
      <c r="AN112" s="48">
        <f t="shared" si="39"/>
        <v>0</v>
      </c>
      <c r="AO112" s="48">
        <f t="shared" si="40"/>
        <v>-5806.200000000003</v>
      </c>
    </row>
    <row r="113" spans="1:41" s="48" customFormat="1" ht="17.25" thickBot="1">
      <c r="A113" s="39">
        <v>93</v>
      </c>
      <c r="B113" s="40" t="s">
        <v>108</v>
      </c>
      <c r="C113" s="40"/>
      <c r="D113" s="41">
        <f t="shared" si="30"/>
        <v>1545.7</v>
      </c>
      <c r="E113" s="41">
        <f t="shared" si="31"/>
        <v>1545.7</v>
      </c>
      <c r="F113" s="42">
        <f t="shared" si="41"/>
        <v>0</v>
      </c>
      <c r="G113" s="41"/>
      <c r="H113" s="43"/>
      <c r="I113" s="44">
        <f t="shared" si="42"/>
        <v>0</v>
      </c>
      <c r="J113" s="45"/>
      <c r="K113" s="43"/>
      <c r="L113" s="44">
        <f t="shared" si="43"/>
        <v>0</v>
      </c>
      <c r="M113" s="45"/>
      <c r="N113" s="43"/>
      <c r="O113" s="44">
        <f t="shared" si="44"/>
        <v>0</v>
      </c>
      <c r="P113" s="45">
        <v>1545.7</v>
      </c>
      <c r="Q113" s="43">
        <v>1545.7</v>
      </c>
      <c r="R113" s="44">
        <f aca="true" t="shared" si="49" ref="R113:R140">P113-Q113</f>
        <v>0</v>
      </c>
      <c r="S113" s="45"/>
      <c r="T113" s="43"/>
      <c r="U113" s="44">
        <f t="shared" si="33"/>
        <v>0</v>
      </c>
      <c r="V113" s="46">
        <f t="shared" si="34"/>
        <v>1545.7</v>
      </c>
      <c r="W113" s="46">
        <f aca="true" t="shared" si="50" ref="W113:W140">Z113+AC113+AF113+AI113</f>
        <v>1545.7</v>
      </c>
      <c r="X113" s="44">
        <f t="shared" si="45"/>
        <v>0</v>
      </c>
      <c r="Y113" s="47">
        <v>1545.7</v>
      </c>
      <c r="Z113" s="43">
        <v>1545.7</v>
      </c>
      <c r="AA113" s="44">
        <f t="shared" si="46"/>
        <v>0</v>
      </c>
      <c r="AB113" s="47"/>
      <c r="AC113" s="43"/>
      <c r="AD113" s="44">
        <f t="shared" si="47"/>
        <v>0</v>
      </c>
      <c r="AE113" s="45"/>
      <c r="AF113" s="43"/>
      <c r="AG113" s="44">
        <f t="shared" si="48"/>
        <v>0</v>
      </c>
      <c r="AH113" s="45"/>
      <c r="AI113" s="43"/>
      <c r="AJ113" s="42">
        <f aca="true" t="shared" si="51" ref="AJ113:AJ140">AH113-AI113</f>
        <v>0</v>
      </c>
      <c r="AK113" s="48">
        <f t="shared" si="37"/>
        <v>0</v>
      </c>
      <c r="AL113" s="48">
        <f t="shared" si="38"/>
        <v>0</v>
      </c>
      <c r="AN113" s="48">
        <f t="shared" si="39"/>
        <v>0</v>
      </c>
      <c r="AO113" s="48">
        <f t="shared" si="40"/>
        <v>0</v>
      </c>
    </row>
    <row r="114" spans="1:41" s="48" customFormat="1" ht="17.25" thickBot="1">
      <c r="A114" s="39">
        <v>94</v>
      </c>
      <c r="B114" s="40" t="s">
        <v>128</v>
      </c>
      <c r="C114" s="40">
        <v>369.3</v>
      </c>
      <c r="D114" s="41">
        <f t="shared" si="30"/>
        <v>8364.4</v>
      </c>
      <c r="E114" s="41">
        <f t="shared" si="31"/>
        <v>7958.2</v>
      </c>
      <c r="F114" s="42">
        <f t="shared" si="41"/>
        <v>406.1999999999998</v>
      </c>
      <c r="G114" s="41">
        <v>8364.4</v>
      </c>
      <c r="H114" s="43">
        <v>7898.2</v>
      </c>
      <c r="I114" s="44">
        <f t="shared" si="42"/>
        <v>466.1999999999998</v>
      </c>
      <c r="J114" s="45"/>
      <c r="K114" s="43"/>
      <c r="L114" s="44">
        <f t="shared" si="43"/>
        <v>0</v>
      </c>
      <c r="M114" s="45"/>
      <c r="N114" s="43">
        <v>30</v>
      </c>
      <c r="O114" s="44">
        <f t="shared" si="44"/>
        <v>-30</v>
      </c>
      <c r="P114" s="45"/>
      <c r="Q114" s="43"/>
      <c r="R114" s="44">
        <f t="shared" si="49"/>
        <v>0</v>
      </c>
      <c r="S114" s="45"/>
      <c r="T114" s="43">
        <v>30</v>
      </c>
      <c r="U114" s="44">
        <f t="shared" si="33"/>
        <v>-30</v>
      </c>
      <c r="V114" s="46">
        <f t="shared" si="34"/>
        <v>8733.7</v>
      </c>
      <c r="W114" s="46">
        <f t="shared" si="50"/>
        <v>7355.3</v>
      </c>
      <c r="X114" s="44">
        <f t="shared" si="45"/>
        <v>1378.4000000000005</v>
      </c>
      <c r="Y114" s="47">
        <v>6482.9</v>
      </c>
      <c r="Z114" s="43">
        <v>5349.6</v>
      </c>
      <c r="AA114" s="44">
        <f t="shared" si="46"/>
        <v>1133.2999999999993</v>
      </c>
      <c r="AB114" s="47">
        <v>2250.8</v>
      </c>
      <c r="AC114" s="43">
        <v>2005.7</v>
      </c>
      <c r="AD114" s="44">
        <f t="shared" si="47"/>
        <v>245.10000000000014</v>
      </c>
      <c r="AE114" s="45"/>
      <c r="AF114" s="43"/>
      <c r="AG114" s="44">
        <f t="shared" si="48"/>
        <v>0</v>
      </c>
      <c r="AH114" s="45"/>
      <c r="AI114" s="43"/>
      <c r="AJ114" s="42">
        <f t="shared" si="51"/>
        <v>0</v>
      </c>
      <c r="AK114" s="48">
        <f t="shared" si="37"/>
        <v>972.1999999999998</v>
      </c>
      <c r="AL114" s="48">
        <f t="shared" si="38"/>
        <v>0</v>
      </c>
      <c r="AN114" s="48">
        <f t="shared" si="39"/>
        <v>1.0800249583553523E-12</v>
      </c>
      <c r="AO114" s="48">
        <f t="shared" si="40"/>
        <v>-972.1999999999996</v>
      </c>
    </row>
    <row r="115" spans="1:41" s="48" customFormat="1" ht="17.25" thickBot="1">
      <c r="A115" s="39">
        <v>95</v>
      </c>
      <c r="B115" s="40" t="s">
        <v>129</v>
      </c>
      <c r="C115" s="40"/>
      <c r="D115" s="41">
        <f t="shared" si="30"/>
        <v>8618</v>
      </c>
      <c r="E115" s="41">
        <f t="shared" si="31"/>
        <v>8118.599999999999</v>
      </c>
      <c r="F115" s="42">
        <f t="shared" si="41"/>
        <v>499.40000000000055</v>
      </c>
      <c r="G115" s="41">
        <v>8618</v>
      </c>
      <c r="H115" s="43">
        <v>7947.2</v>
      </c>
      <c r="I115" s="44">
        <f t="shared" si="42"/>
        <v>670.8000000000002</v>
      </c>
      <c r="J115" s="45"/>
      <c r="K115" s="43">
        <v>100</v>
      </c>
      <c r="L115" s="44">
        <f t="shared" si="43"/>
        <v>-100</v>
      </c>
      <c r="M115" s="45"/>
      <c r="N115" s="43"/>
      <c r="O115" s="44">
        <f t="shared" si="44"/>
        <v>0</v>
      </c>
      <c r="P115" s="45"/>
      <c r="Q115" s="43">
        <v>71.4</v>
      </c>
      <c r="R115" s="44">
        <f t="shared" si="49"/>
        <v>-71.4</v>
      </c>
      <c r="S115" s="45"/>
      <c r="T115" s="43"/>
      <c r="U115" s="44">
        <f t="shared" si="33"/>
        <v>0</v>
      </c>
      <c r="V115" s="46">
        <f t="shared" si="34"/>
        <v>8618</v>
      </c>
      <c r="W115" s="46">
        <f t="shared" si="50"/>
        <v>8238.8</v>
      </c>
      <c r="X115" s="44">
        <f t="shared" si="45"/>
        <v>379.2000000000007</v>
      </c>
      <c r="Y115" s="47">
        <v>6180</v>
      </c>
      <c r="Z115" s="43">
        <v>4287</v>
      </c>
      <c r="AA115" s="44">
        <f t="shared" si="46"/>
        <v>1893</v>
      </c>
      <c r="AB115" s="47">
        <v>2438</v>
      </c>
      <c r="AC115" s="43">
        <v>2518.8</v>
      </c>
      <c r="AD115" s="44">
        <f t="shared" si="47"/>
        <v>-80.80000000000018</v>
      </c>
      <c r="AE115" s="45"/>
      <c r="AF115" s="43"/>
      <c r="AG115" s="44">
        <f t="shared" si="48"/>
        <v>0</v>
      </c>
      <c r="AH115" s="45"/>
      <c r="AI115" s="43">
        <v>1433</v>
      </c>
      <c r="AJ115" s="42">
        <f t="shared" si="51"/>
        <v>-1433</v>
      </c>
      <c r="AK115" s="48">
        <f t="shared" si="37"/>
        <v>-120.19999999999982</v>
      </c>
      <c r="AL115" s="48">
        <f t="shared" si="38"/>
        <v>0</v>
      </c>
      <c r="AN115" s="48">
        <f t="shared" si="39"/>
        <v>0</v>
      </c>
      <c r="AO115" s="48">
        <f t="shared" si="40"/>
        <v>120.19999999999982</v>
      </c>
    </row>
    <row r="116" spans="1:41" s="48" customFormat="1" ht="17.25" thickBot="1">
      <c r="A116" s="39">
        <v>96</v>
      </c>
      <c r="B116" s="40" t="s">
        <v>130</v>
      </c>
      <c r="C116" s="40">
        <v>735.4</v>
      </c>
      <c r="D116" s="41">
        <f t="shared" si="30"/>
        <v>9122</v>
      </c>
      <c r="E116" s="41">
        <f t="shared" si="31"/>
        <v>7989.799999999999</v>
      </c>
      <c r="F116" s="42">
        <f t="shared" si="41"/>
        <v>1132.2000000000007</v>
      </c>
      <c r="G116" s="41">
        <v>9122</v>
      </c>
      <c r="H116" s="43">
        <v>7818.7</v>
      </c>
      <c r="I116" s="44">
        <f t="shared" si="42"/>
        <v>1303.3000000000002</v>
      </c>
      <c r="J116" s="45"/>
      <c r="K116" s="43">
        <v>95.7</v>
      </c>
      <c r="L116" s="44">
        <f t="shared" si="43"/>
        <v>-95.7</v>
      </c>
      <c r="M116" s="45"/>
      <c r="N116" s="43"/>
      <c r="O116" s="44">
        <f t="shared" si="44"/>
        <v>0</v>
      </c>
      <c r="P116" s="45"/>
      <c r="Q116" s="43">
        <v>75.4</v>
      </c>
      <c r="R116" s="44">
        <f t="shared" si="49"/>
        <v>-75.4</v>
      </c>
      <c r="S116" s="45"/>
      <c r="T116" s="43"/>
      <c r="U116" s="44">
        <f t="shared" si="33"/>
        <v>0</v>
      </c>
      <c r="V116" s="46">
        <f t="shared" si="34"/>
        <v>9857.4</v>
      </c>
      <c r="W116" s="46">
        <f t="shared" si="50"/>
        <v>7751.3</v>
      </c>
      <c r="X116" s="44">
        <f t="shared" si="45"/>
        <v>2106.0999999999995</v>
      </c>
      <c r="Y116" s="47">
        <v>7252</v>
      </c>
      <c r="Z116" s="43">
        <v>6464.1</v>
      </c>
      <c r="AA116" s="44">
        <f t="shared" si="46"/>
        <v>787.8999999999996</v>
      </c>
      <c r="AB116" s="47">
        <v>2529.4</v>
      </c>
      <c r="AC116" s="43">
        <v>1231.2</v>
      </c>
      <c r="AD116" s="44">
        <f t="shared" si="47"/>
        <v>1298.2</v>
      </c>
      <c r="AE116" s="45"/>
      <c r="AF116" s="43"/>
      <c r="AG116" s="44">
        <f t="shared" si="48"/>
        <v>0</v>
      </c>
      <c r="AH116" s="45">
        <v>76</v>
      </c>
      <c r="AI116" s="43">
        <v>56</v>
      </c>
      <c r="AJ116" s="42">
        <f t="shared" si="51"/>
        <v>20</v>
      </c>
      <c r="AK116" s="48">
        <f t="shared" si="37"/>
        <v>973.8999999999987</v>
      </c>
      <c r="AL116" s="48">
        <f t="shared" si="38"/>
        <v>0</v>
      </c>
      <c r="AN116" s="48">
        <f t="shared" si="39"/>
        <v>0</v>
      </c>
      <c r="AO116" s="48">
        <f t="shared" si="40"/>
        <v>-973.8999999999991</v>
      </c>
    </row>
    <row r="117" spans="1:41" s="48" customFormat="1" ht="17.25" thickBot="1">
      <c r="A117" s="39">
        <v>97</v>
      </c>
      <c r="B117" s="40" t="s">
        <v>131</v>
      </c>
      <c r="C117" s="40">
        <v>327.7</v>
      </c>
      <c r="D117" s="41">
        <f aca="true" t="shared" si="52" ref="D117:D140">G117+J117+M117+P117+S117</f>
        <v>9286</v>
      </c>
      <c r="E117" s="41">
        <f aca="true" t="shared" si="53" ref="E117:E140">H117+K117+N117+Q117+T117</f>
        <v>8111.7</v>
      </c>
      <c r="F117" s="42">
        <f t="shared" si="41"/>
        <v>1174.3000000000002</v>
      </c>
      <c r="G117" s="41">
        <v>9286</v>
      </c>
      <c r="H117" s="43">
        <v>8066.7</v>
      </c>
      <c r="I117" s="44">
        <f t="shared" si="42"/>
        <v>1219.3000000000002</v>
      </c>
      <c r="J117" s="45"/>
      <c r="K117" s="43"/>
      <c r="L117" s="44">
        <f t="shared" si="43"/>
        <v>0</v>
      </c>
      <c r="M117" s="45"/>
      <c r="N117" s="43"/>
      <c r="O117" s="44">
        <f t="shared" si="44"/>
        <v>0</v>
      </c>
      <c r="P117" s="45"/>
      <c r="Q117" s="43">
        <v>45</v>
      </c>
      <c r="R117" s="44">
        <f t="shared" si="49"/>
        <v>-45</v>
      </c>
      <c r="S117" s="45"/>
      <c r="T117" s="43"/>
      <c r="U117" s="44">
        <f aca="true" t="shared" si="54" ref="U117:U140">S117-T117</f>
        <v>0</v>
      </c>
      <c r="V117" s="46">
        <f aca="true" t="shared" si="55" ref="V117:V140">Y117+AB117+AE117+AH117</f>
        <v>9613.7</v>
      </c>
      <c r="W117" s="46">
        <f t="shared" si="50"/>
        <v>7511.400000000001</v>
      </c>
      <c r="X117" s="44">
        <f t="shared" si="45"/>
        <v>2102.3</v>
      </c>
      <c r="Y117" s="47">
        <v>7310.1</v>
      </c>
      <c r="Z117" s="43">
        <v>6306.1</v>
      </c>
      <c r="AA117" s="44">
        <f t="shared" si="46"/>
        <v>1004</v>
      </c>
      <c r="AB117" s="47">
        <v>2243.6</v>
      </c>
      <c r="AC117" s="43">
        <v>1152.3</v>
      </c>
      <c r="AD117" s="44">
        <f t="shared" si="47"/>
        <v>1091.3</v>
      </c>
      <c r="AE117" s="45"/>
      <c r="AF117" s="43"/>
      <c r="AG117" s="44">
        <f t="shared" si="48"/>
        <v>0</v>
      </c>
      <c r="AH117" s="45">
        <v>60</v>
      </c>
      <c r="AI117" s="43">
        <v>53</v>
      </c>
      <c r="AJ117" s="42">
        <f t="shared" si="51"/>
        <v>7</v>
      </c>
      <c r="AK117" s="48">
        <f aca="true" t="shared" si="56" ref="AK117:AK140">E117+C117-W117</f>
        <v>927.9999999999991</v>
      </c>
      <c r="AL117" s="48">
        <f aca="true" t="shared" si="57" ref="AL117:AL141">C117+D117-V117</f>
        <v>0</v>
      </c>
      <c r="AN117" s="48">
        <f aca="true" t="shared" si="58" ref="AN117:AN141">V117-D117-C117</f>
        <v>7.389644451905042E-13</v>
      </c>
      <c r="AO117" s="48">
        <f aca="true" t="shared" si="59" ref="AO117:AO141">W117-E117-C117</f>
        <v>-927.9999999999993</v>
      </c>
    </row>
    <row r="118" spans="1:41" s="48" customFormat="1" ht="17.25" thickBot="1">
      <c r="A118" s="39">
        <v>98</v>
      </c>
      <c r="B118" s="40" t="s">
        <v>132</v>
      </c>
      <c r="C118" s="40"/>
      <c r="D118" s="41">
        <f t="shared" si="52"/>
        <v>6180</v>
      </c>
      <c r="E118" s="41">
        <f t="shared" si="53"/>
        <v>6006.8</v>
      </c>
      <c r="F118" s="42">
        <f t="shared" si="41"/>
        <v>173.19999999999982</v>
      </c>
      <c r="G118" s="41">
        <v>6180</v>
      </c>
      <c r="H118" s="43">
        <v>6006.8</v>
      </c>
      <c r="I118" s="44">
        <f t="shared" si="42"/>
        <v>173.19999999999982</v>
      </c>
      <c r="J118" s="45"/>
      <c r="K118" s="43"/>
      <c r="L118" s="44">
        <f t="shared" si="43"/>
        <v>0</v>
      </c>
      <c r="M118" s="45"/>
      <c r="N118" s="43"/>
      <c r="O118" s="44">
        <f t="shared" si="44"/>
        <v>0</v>
      </c>
      <c r="P118" s="45"/>
      <c r="Q118" s="43"/>
      <c r="R118" s="44">
        <f t="shared" si="49"/>
        <v>0</v>
      </c>
      <c r="S118" s="45"/>
      <c r="T118" s="43"/>
      <c r="U118" s="44">
        <f t="shared" si="54"/>
        <v>0</v>
      </c>
      <c r="V118" s="46">
        <f t="shared" si="55"/>
        <v>6180</v>
      </c>
      <c r="W118" s="46">
        <f t="shared" si="50"/>
        <v>6010.8</v>
      </c>
      <c r="X118" s="44">
        <f t="shared" si="45"/>
        <v>169.19999999999982</v>
      </c>
      <c r="Y118" s="47">
        <v>4773.5</v>
      </c>
      <c r="Z118" s="43">
        <v>4807.8</v>
      </c>
      <c r="AA118" s="44">
        <f t="shared" si="46"/>
        <v>-34.30000000000018</v>
      </c>
      <c r="AB118" s="47">
        <v>1353.5</v>
      </c>
      <c r="AC118" s="43">
        <v>1200</v>
      </c>
      <c r="AD118" s="44">
        <f t="shared" si="47"/>
        <v>153.5</v>
      </c>
      <c r="AE118" s="45"/>
      <c r="AF118" s="43"/>
      <c r="AG118" s="44">
        <f t="shared" si="48"/>
        <v>0</v>
      </c>
      <c r="AH118" s="45">
        <v>53</v>
      </c>
      <c r="AI118" s="43">
        <v>3</v>
      </c>
      <c r="AJ118" s="42">
        <f t="shared" si="51"/>
        <v>50</v>
      </c>
      <c r="AK118" s="48">
        <f t="shared" si="56"/>
        <v>-4</v>
      </c>
      <c r="AL118" s="48">
        <f t="shared" si="57"/>
        <v>0</v>
      </c>
      <c r="AN118" s="48">
        <f t="shared" si="58"/>
        <v>0</v>
      </c>
      <c r="AO118" s="48">
        <f t="shared" si="59"/>
        <v>4</v>
      </c>
    </row>
    <row r="119" spans="1:41" ht="17.25" thickBot="1">
      <c r="A119" s="27">
        <v>100</v>
      </c>
      <c r="B119" s="28" t="s">
        <v>133</v>
      </c>
      <c r="C119" s="28">
        <v>38.2</v>
      </c>
      <c r="D119" s="29">
        <f t="shared" si="52"/>
        <v>58193.7</v>
      </c>
      <c r="E119" s="29">
        <f t="shared" si="53"/>
        <v>52693.8</v>
      </c>
      <c r="F119" s="30">
        <f t="shared" si="41"/>
        <v>5499.899999999994</v>
      </c>
      <c r="G119" s="29">
        <v>57068.7</v>
      </c>
      <c r="H119" s="31">
        <v>51361.8</v>
      </c>
      <c r="I119" s="32">
        <f t="shared" si="42"/>
        <v>5706.899999999994</v>
      </c>
      <c r="J119" s="33"/>
      <c r="K119" s="31"/>
      <c r="L119" s="32">
        <f t="shared" si="43"/>
        <v>0</v>
      </c>
      <c r="M119" s="33"/>
      <c r="N119" s="31">
        <v>450</v>
      </c>
      <c r="O119" s="32">
        <f t="shared" si="44"/>
        <v>-450</v>
      </c>
      <c r="P119" s="33"/>
      <c r="Q119" s="31"/>
      <c r="R119" s="32">
        <f t="shared" si="49"/>
        <v>0</v>
      </c>
      <c r="S119" s="33">
        <v>1125</v>
      </c>
      <c r="T119" s="31">
        <v>882</v>
      </c>
      <c r="U119" s="32">
        <f t="shared" si="54"/>
        <v>243</v>
      </c>
      <c r="V119" s="34">
        <f t="shared" si="55"/>
        <v>58231.899999999994</v>
      </c>
      <c r="W119" s="34">
        <f t="shared" si="50"/>
        <v>43662</v>
      </c>
      <c r="X119" s="32">
        <f t="shared" si="45"/>
        <v>14569.899999999994</v>
      </c>
      <c r="Y119" s="38">
        <v>49536.19999999999</v>
      </c>
      <c r="Z119" s="31">
        <v>37152</v>
      </c>
      <c r="AA119" s="32">
        <f t="shared" si="46"/>
        <v>12384.19999999999</v>
      </c>
      <c r="AB119" s="38">
        <v>8610.7</v>
      </c>
      <c r="AC119" s="31">
        <v>6458</v>
      </c>
      <c r="AD119" s="32">
        <f t="shared" si="47"/>
        <v>2152.7000000000007</v>
      </c>
      <c r="AE119" s="33"/>
      <c r="AF119" s="31"/>
      <c r="AG119" s="32">
        <f t="shared" si="48"/>
        <v>0</v>
      </c>
      <c r="AH119" s="33">
        <v>85</v>
      </c>
      <c r="AI119" s="31">
        <v>52</v>
      </c>
      <c r="AJ119" s="30">
        <f t="shared" si="51"/>
        <v>33</v>
      </c>
      <c r="AK119" s="1">
        <f t="shared" si="56"/>
        <v>9070</v>
      </c>
      <c r="AL119" s="1">
        <f t="shared" si="57"/>
        <v>0</v>
      </c>
      <c r="AN119" s="1">
        <f t="shared" si="58"/>
        <v>-2.9132252166164108E-12</v>
      </c>
      <c r="AO119" s="1">
        <f t="shared" si="59"/>
        <v>-9070.000000000004</v>
      </c>
    </row>
    <row r="120" spans="1:41" s="48" customFormat="1" ht="17.25" thickBot="1">
      <c r="A120" s="39">
        <v>101</v>
      </c>
      <c r="B120" s="40" t="s">
        <v>134</v>
      </c>
      <c r="C120" s="40">
        <v>6901.4</v>
      </c>
      <c r="D120" s="41">
        <f t="shared" si="52"/>
        <v>25410</v>
      </c>
      <c r="E120" s="41">
        <f t="shared" si="53"/>
        <v>23716.4</v>
      </c>
      <c r="F120" s="42">
        <f t="shared" si="41"/>
        <v>1693.5999999999985</v>
      </c>
      <c r="G120" s="41">
        <v>25380</v>
      </c>
      <c r="H120" s="43">
        <v>23542.7</v>
      </c>
      <c r="I120" s="44">
        <f t="shared" si="42"/>
        <v>1837.2999999999993</v>
      </c>
      <c r="J120" s="45">
        <v>30</v>
      </c>
      <c r="K120" s="43">
        <v>53.7</v>
      </c>
      <c r="L120" s="44">
        <f t="shared" si="43"/>
        <v>-23.700000000000003</v>
      </c>
      <c r="M120" s="45"/>
      <c r="N120" s="43">
        <v>120</v>
      </c>
      <c r="O120" s="44">
        <f t="shared" si="44"/>
        <v>-120</v>
      </c>
      <c r="P120" s="45"/>
      <c r="Q120" s="43"/>
      <c r="R120" s="44">
        <f t="shared" si="49"/>
        <v>0</v>
      </c>
      <c r="S120" s="45"/>
      <c r="T120" s="43"/>
      <c r="U120" s="44">
        <f t="shared" si="54"/>
        <v>0</v>
      </c>
      <c r="V120" s="46">
        <f t="shared" si="55"/>
        <v>32311.4</v>
      </c>
      <c r="W120" s="46">
        <f t="shared" si="50"/>
        <v>24037.399999999998</v>
      </c>
      <c r="X120" s="44">
        <f t="shared" si="45"/>
        <v>8274.000000000004</v>
      </c>
      <c r="Y120" s="47">
        <v>22827.4</v>
      </c>
      <c r="Z120" s="43">
        <v>15318.5</v>
      </c>
      <c r="AA120" s="44">
        <f t="shared" si="46"/>
        <v>7508.9000000000015</v>
      </c>
      <c r="AB120" s="47">
        <v>8949</v>
      </c>
      <c r="AC120" s="43">
        <v>8103.3</v>
      </c>
      <c r="AD120" s="44">
        <f t="shared" si="47"/>
        <v>845.6999999999998</v>
      </c>
      <c r="AE120" s="45"/>
      <c r="AF120" s="43"/>
      <c r="AG120" s="44">
        <f t="shared" si="48"/>
        <v>0</v>
      </c>
      <c r="AH120" s="45">
        <v>535</v>
      </c>
      <c r="AI120" s="43">
        <v>615.6</v>
      </c>
      <c r="AJ120" s="42">
        <f t="shared" si="51"/>
        <v>-80.60000000000002</v>
      </c>
      <c r="AK120" s="48">
        <f t="shared" si="56"/>
        <v>6580.400000000005</v>
      </c>
      <c r="AL120" s="48">
        <f t="shared" si="57"/>
        <v>0</v>
      </c>
      <c r="AN120" s="48">
        <f t="shared" si="58"/>
        <v>0</v>
      </c>
      <c r="AO120" s="48">
        <f t="shared" si="59"/>
        <v>-6580.400000000003</v>
      </c>
    </row>
    <row r="121" spans="1:41" s="48" customFormat="1" ht="17.25" thickBot="1">
      <c r="A121" s="39">
        <v>102</v>
      </c>
      <c r="B121" s="40" t="s">
        <v>135</v>
      </c>
      <c r="C121" s="40">
        <v>826.7</v>
      </c>
      <c r="D121" s="41">
        <f t="shared" si="52"/>
        <v>14213.699999999999</v>
      </c>
      <c r="E121" s="41">
        <f t="shared" si="53"/>
        <v>12369.2</v>
      </c>
      <c r="F121" s="42">
        <f t="shared" si="41"/>
        <v>1844.4999999999982</v>
      </c>
      <c r="G121" s="41">
        <v>14213.699999999999</v>
      </c>
      <c r="H121" s="43">
        <v>12363.2</v>
      </c>
      <c r="I121" s="44">
        <f t="shared" si="42"/>
        <v>1850.4999999999982</v>
      </c>
      <c r="J121" s="45"/>
      <c r="K121" s="43"/>
      <c r="L121" s="44">
        <f t="shared" si="43"/>
        <v>0</v>
      </c>
      <c r="M121" s="45"/>
      <c r="N121" s="43"/>
      <c r="O121" s="44">
        <f t="shared" si="44"/>
        <v>0</v>
      </c>
      <c r="P121" s="45"/>
      <c r="Q121" s="43"/>
      <c r="R121" s="44">
        <f t="shared" si="49"/>
        <v>0</v>
      </c>
      <c r="S121" s="45"/>
      <c r="T121" s="43">
        <v>6</v>
      </c>
      <c r="U121" s="44">
        <f t="shared" si="54"/>
        <v>-6</v>
      </c>
      <c r="V121" s="46">
        <f t="shared" si="55"/>
        <v>15040.4</v>
      </c>
      <c r="W121" s="46">
        <f t="shared" si="50"/>
        <v>13190.5</v>
      </c>
      <c r="X121" s="44">
        <f t="shared" si="45"/>
        <v>1849.8999999999996</v>
      </c>
      <c r="Y121" s="47">
        <v>11535.4</v>
      </c>
      <c r="Z121" s="43">
        <v>11353.2</v>
      </c>
      <c r="AA121" s="44">
        <f t="shared" si="46"/>
        <v>182.1999999999989</v>
      </c>
      <c r="AB121" s="47">
        <v>3455</v>
      </c>
      <c r="AC121" s="43">
        <v>1837.3</v>
      </c>
      <c r="AD121" s="44">
        <f t="shared" si="47"/>
        <v>1617.7</v>
      </c>
      <c r="AE121" s="45"/>
      <c r="AF121" s="43"/>
      <c r="AG121" s="44">
        <f t="shared" si="48"/>
        <v>0</v>
      </c>
      <c r="AH121" s="45">
        <v>50</v>
      </c>
      <c r="AI121" s="43">
        <v>0</v>
      </c>
      <c r="AJ121" s="42">
        <f t="shared" si="51"/>
        <v>50</v>
      </c>
      <c r="AK121" s="48">
        <f t="shared" si="56"/>
        <v>5.400000000001455</v>
      </c>
      <c r="AL121" s="48">
        <f t="shared" si="57"/>
        <v>0</v>
      </c>
      <c r="AN121" s="48">
        <f t="shared" si="58"/>
        <v>0</v>
      </c>
      <c r="AO121" s="48">
        <f t="shared" si="59"/>
        <v>-5.400000000000773</v>
      </c>
    </row>
    <row r="122" spans="1:41" s="48" customFormat="1" ht="16.5" customHeight="1" thickBot="1">
      <c r="A122" s="39">
        <v>103</v>
      </c>
      <c r="B122" s="40" t="s">
        <v>136</v>
      </c>
      <c r="C122" s="40">
        <v>770.8</v>
      </c>
      <c r="D122" s="41">
        <f t="shared" si="52"/>
        <v>8362.875</v>
      </c>
      <c r="E122" s="41">
        <f t="shared" si="53"/>
        <v>7670.9</v>
      </c>
      <c r="F122" s="42">
        <f t="shared" si="41"/>
        <v>691.9750000000004</v>
      </c>
      <c r="G122" s="41">
        <v>8362.875</v>
      </c>
      <c r="H122" s="43">
        <v>7605.4</v>
      </c>
      <c r="I122" s="44">
        <f t="shared" si="42"/>
        <v>757.4750000000004</v>
      </c>
      <c r="J122" s="45"/>
      <c r="K122" s="43"/>
      <c r="L122" s="44">
        <f t="shared" si="43"/>
        <v>0</v>
      </c>
      <c r="M122" s="45"/>
      <c r="N122" s="43"/>
      <c r="O122" s="44">
        <f t="shared" si="44"/>
        <v>0</v>
      </c>
      <c r="P122" s="45"/>
      <c r="Q122" s="43">
        <v>65.5</v>
      </c>
      <c r="R122" s="44">
        <f t="shared" si="49"/>
        <v>-65.5</v>
      </c>
      <c r="S122" s="45"/>
      <c r="T122" s="43"/>
      <c r="U122" s="44">
        <f t="shared" si="54"/>
        <v>0</v>
      </c>
      <c r="V122" s="46">
        <f t="shared" si="55"/>
        <v>9133.675</v>
      </c>
      <c r="W122" s="46">
        <f t="shared" si="50"/>
        <v>7559.200000000001</v>
      </c>
      <c r="X122" s="44">
        <f t="shared" si="45"/>
        <v>1574.4749999999985</v>
      </c>
      <c r="Y122" s="47">
        <v>6815.5</v>
      </c>
      <c r="Z122" s="43">
        <v>6251.6</v>
      </c>
      <c r="AA122" s="44">
        <f t="shared" si="46"/>
        <v>563.8999999999996</v>
      </c>
      <c r="AB122" s="47">
        <v>2183.1749999999997</v>
      </c>
      <c r="AC122" s="43">
        <v>1295.6</v>
      </c>
      <c r="AD122" s="44">
        <f t="shared" si="47"/>
        <v>887.5749999999998</v>
      </c>
      <c r="AE122" s="45"/>
      <c r="AF122" s="43"/>
      <c r="AG122" s="44">
        <f t="shared" si="48"/>
        <v>0</v>
      </c>
      <c r="AH122" s="45">
        <v>135</v>
      </c>
      <c r="AI122" s="43">
        <v>12</v>
      </c>
      <c r="AJ122" s="42">
        <f t="shared" si="51"/>
        <v>123</v>
      </c>
      <c r="AK122" s="48">
        <f t="shared" si="56"/>
        <v>882.4999999999982</v>
      </c>
      <c r="AL122" s="48">
        <f t="shared" si="57"/>
        <v>0</v>
      </c>
      <c r="AN122" s="48">
        <f t="shared" si="58"/>
        <v>0</v>
      </c>
      <c r="AO122" s="48">
        <f t="shared" si="59"/>
        <v>-882.4999999999989</v>
      </c>
    </row>
    <row r="123" spans="1:41" ht="17.25" thickBot="1">
      <c r="A123" s="27">
        <v>104</v>
      </c>
      <c r="B123" s="28" t="s">
        <v>137</v>
      </c>
      <c r="C123" s="28">
        <v>593</v>
      </c>
      <c r="D123" s="29">
        <f t="shared" si="52"/>
        <v>11779.875</v>
      </c>
      <c r="E123" s="29">
        <f t="shared" si="53"/>
        <v>10395</v>
      </c>
      <c r="F123" s="30">
        <f t="shared" si="41"/>
        <v>1384.875</v>
      </c>
      <c r="G123" s="29">
        <v>11550.375</v>
      </c>
      <c r="H123" s="31">
        <v>10395</v>
      </c>
      <c r="I123" s="32">
        <f t="shared" si="42"/>
        <v>1155.375</v>
      </c>
      <c r="J123" s="33">
        <v>229.5</v>
      </c>
      <c r="K123" s="31">
        <v>0</v>
      </c>
      <c r="L123" s="32">
        <f t="shared" si="43"/>
        <v>229.5</v>
      </c>
      <c r="M123" s="33"/>
      <c r="N123" s="31"/>
      <c r="O123" s="32">
        <f t="shared" si="44"/>
        <v>0</v>
      </c>
      <c r="P123" s="33"/>
      <c r="Q123" s="31"/>
      <c r="R123" s="32">
        <f t="shared" si="49"/>
        <v>0</v>
      </c>
      <c r="S123" s="33"/>
      <c r="T123" s="31"/>
      <c r="U123" s="32">
        <f t="shared" si="54"/>
        <v>0</v>
      </c>
      <c r="V123" s="34">
        <f t="shared" si="55"/>
        <v>12372.9</v>
      </c>
      <c r="W123" s="34">
        <f t="shared" si="50"/>
        <v>8144.4</v>
      </c>
      <c r="X123" s="32">
        <f t="shared" si="45"/>
        <v>4228.5</v>
      </c>
      <c r="Y123" s="38">
        <v>9259.2</v>
      </c>
      <c r="Z123" s="31">
        <v>6944.4</v>
      </c>
      <c r="AA123" s="32">
        <f t="shared" si="46"/>
        <v>2314.800000000001</v>
      </c>
      <c r="AB123" s="38">
        <v>2949.8</v>
      </c>
      <c r="AC123" s="31">
        <v>1200</v>
      </c>
      <c r="AD123" s="32">
        <f t="shared" si="47"/>
        <v>1749.8000000000002</v>
      </c>
      <c r="AE123" s="33"/>
      <c r="AF123" s="31"/>
      <c r="AG123" s="32">
        <f t="shared" si="48"/>
        <v>0</v>
      </c>
      <c r="AH123" s="33">
        <v>163.9</v>
      </c>
      <c r="AI123" s="31">
        <v>0</v>
      </c>
      <c r="AJ123" s="30">
        <f t="shared" si="51"/>
        <v>163.9</v>
      </c>
      <c r="AK123" s="1">
        <f t="shared" si="56"/>
        <v>2843.6000000000004</v>
      </c>
      <c r="AL123" s="1">
        <f t="shared" si="57"/>
        <v>-0.024999999999636202</v>
      </c>
      <c r="AN123" s="1">
        <f t="shared" si="58"/>
        <v>0.024999999999636202</v>
      </c>
      <c r="AO123" s="1">
        <f t="shared" si="59"/>
        <v>-2843.6000000000004</v>
      </c>
    </row>
    <row r="124" spans="1:41" s="48" customFormat="1" ht="17.25" thickBot="1">
      <c r="A124" s="39">
        <v>105</v>
      </c>
      <c r="B124" s="40" t="s">
        <v>138</v>
      </c>
      <c r="C124" s="40">
        <v>197.1</v>
      </c>
      <c r="D124" s="41">
        <f t="shared" si="52"/>
        <v>7650</v>
      </c>
      <c r="E124" s="41">
        <f t="shared" si="53"/>
        <v>6721.5</v>
      </c>
      <c r="F124" s="42">
        <f t="shared" si="41"/>
        <v>928.5</v>
      </c>
      <c r="G124" s="41">
        <v>7550</v>
      </c>
      <c r="H124" s="43">
        <v>6719.1</v>
      </c>
      <c r="I124" s="44">
        <f t="shared" si="42"/>
        <v>830.8999999999996</v>
      </c>
      <c r="J124" s="45">
        <v>100</v>
      </c>
      <c r="K124" s="43">
        <v>2.4</v>
      </c>
      <c r="L124" s="44">
        <f t="shared" si="43"/>
        <v>97.6</v>
      </c>
      <c r="M124" s="45"/>
      <c r="N124" s="43"/>
      <c r="O124" s="44">
        <f t="shared" si="44"/>
        <v>0</v>
      </c>
      <c r="P124" s="45"/>
      <c r="Q124" s="43"/>
      <c r="R124" s="44">
        <f t="shared" si="49"/>
        <v>0</v>
      </c>
      <c r="S124" s="45"/>
      <c r="T124" s="43"/>
      <c r="U124" s="44">
        <f t="shared" si="54"/>
        <v>0</v>
      </c>
      <c r="V124" s="46">
        <f t="shared" si="55"/>
        <v>7847.1</v>
      </c>
      <c r="W124" s="46">
        <f t="shared" si="50"/>
        <v>6450.400000000001</v>
      </c>
      <c r="X124" s="44">
        <f t="shared" si="45"/>
        <v>1396.6999999999998</v>
      </c>
      <c r="Y124" s="47">
        <v>6659.1</v>
      </c>
      <c r="Z124" s="43">
        <v>5177.6</v>
      </c>
      <c r="AA124" s="44">
        <f t="shared" si="46"/>
        <v>1481.5</v>
      </c>
      <c r="AB124" s="47">
        <v>1152</v>
      </c>
      <c r="AC124" s="43">
        <v>1272.8</v>
      </c>
      <c r="AD124" s="44">
        <f t="shared" si="47"/>
        <v>-120.79999999999995</v>
      </c>
      <c r="AE124" s="45"/>
      <c r="AF124" s="43"/>
      <c r="AG124" s="44">
        <f t="shared" si="48"/>
        <v>0</v>
      </c>
      <c r="AH124" s="45">
        <v>36</v>
      </c>
      <c r="AI124" s="43">
        <v>0</v>
      </c>
      <c r="AJ124" s="42">
        <f t="shared" si="51"/>
        <v>36</v>
      </c>
      <c r="AK124" s="48">
        <f t="shared" si="56"/>
        <v>468.1999999999998</v>
      </c>
      <c r="AL124" s="48">
        <f t="shared" si="57"/>
        <v>0</v>
      </c>
      <c r="AN124" s="48">
        <f t="shared" si="58"/>
        <v>3.694822225952521E-13</v>
      </c>
      <c r="AO124" s="48">
        <f t="shared" si="59"/>
        <v>-468.1999999999995</v>
      </c>
    </row>
    <row r="125" spans="1:41" s="48" customFormat="1" ht="17.25" thickBot="1">
      <c r="A125" s="39">
        <v>106</v>
      </c>
      <c r="B125" s="40" t="s">
        <v>139</v>
      </c>
      <c r="C125" s="40">
        <v>208.1</v>
      </c>
      <c r="D125" s="41">
        <f t="shared" si="52"/>
        <v>12255</v>
      </c>
      <c r="E125" s="41">
        <f t="shared" si="53"/>
        <v>10771.5</v>
      </c>
      <c r="F125" s="42">
        <f t="shared" si="41"/>
        <v>1483.5</v>
      </c>
      <c r="G125" s="41">
        <v>12100</v>
      </c>
      <c r="H125" s="43">
        <v>10768.1</v>
      </c>
      <c r="I125" s="44">
        <f t="shared" si="42"/>
        <v>1331.8999999999996</v>
      </c>
      <c r="J125" s="45">
        <v>155</v>
      </c>
      <c r="K125" s="43">
        <v>3.4</v>
      </c>
      <c r="L125" s="44">
        <f t="shared" si="43"/>
        <v>151.6</v>
      </c>
      <c r="M125" s="45"/>
      <c r="N125" s="43"/>
      <c r="O125" s="44">
        <f t="shared" si="44"/>
        <v>0</v>
      </c>
      <c r="P125" s="45"/>
      <c r="Q125" s="43"/>
      <c r="R125" s="44">
        <f t="shared" si="49"/>
        <v>0</v>
      </c>
      <c r="S125" s="45"/>
      <c r="T125" s="43"/>
      <c r="U125" s="44">
        <f t="shared" si="54"/>
        <v>0</v>
      </c>
      <c r="V125" s="46">
        <f t="shared" si="55"/>
        <v>12463.1</v>
      </c>
      <c r="W125" s="46">
        <f t="shared" si="50"/>
        <v>10228.9</v>
      </c>
      <c r="X125" s="44">
        <f t="shared" si="45"/>
        <v>2234.2000000000007</v>
      </c>
      <c r="Y125" s="47">
        <v>9632.1</v>
      </c>
      <c r="Z125" s="43">
        <v>8608.5</v>
      </c>
      <c r="AA125" s="44">
        <f t="shared" si="46"/>
        <v>1023.6000000000004</v>
      </c>
      <c r="AB125" s="47">
        <v>2831</v>
      </c>
      <c r="AC125" s="43">
        <v>1620.4</v>
      </c>
      <c r="AD125" s="44">
        <f t="shared" si="47"/>
        <v>1210.6</v>
      </c>
      <c r="AE125" s="45"/>
      <c r="AF125" s="43"/>
      <c r="AG125" s="44">
        <f t="shared" si="48"/>
        <v>0</v>
      </c>
      <c r="AH125" s="45"/>
      <c r="AI125" s="43"/>
      <c r="AJ125" s="42">
        <f t="shared" si="51"/>
        <v>0</v>
      </c>
      <c r="AK125" s="48">
        <f t="shared" si="56"/>
        <v>750.7000000000007</v>
      </c>
      <c r="AL125" s="48">
        <f t="shared" si="57"/>
        <v>0</v>
      </c>
      <c r="AN125" s="48">
        <f t="shared" si="58"/>
        <v>3.694822225952521E-13</v>
      </c>
      <c r="AO125" s="48">
        <f t="shared" si="59"/>
        <v>-750.7000000000004</v>
      </c>
    </row>
    <row r="126" spans="1:41" s="48" customFormat="1" ht="17.25" thickBot="1">
      <c r="A126" s="39">
        <v>107</v>
      </c>
      <c r="B126" s="40" t="s">
        <v>140</v>
      </c>
      <c r="C126" s="40">
        <v>5218.9</v>
      </c>
      <c r="D126" s="41">
        <f t="shared" si="52"/>
        <v>24337.65</v>
      </c>
      <c r="E126" s="41">
        <f t="shared" si="53"/>
        <v>22072.4</v>
      </c>
      <c r="F126" s="42">
        <f t="shared" si="41"/>
        <v>2265.25</v>
      </c>
      <c r="G126" s="41">
        <v>24315.15</v>
      </c>
      <c r="H126" s="43">
        <v>21590.5</v>
      </c>
      <c r="I126" s="44">
        <f t="shared" si="42"/>
        <v>2724.6500000000015</v>
      </c>
      <c r="J126" s="45"/>
      <c r="K126" s="43"/>
      <c r="L126" s="44">
        <f t="shared" si="43"/>
        <v>0</v>
      </c>
      <c r="M126" s="45"/>
      <c r="N126" s="43"/>
      <c r="O126" s="44">
        <f t="shared" si="44"/>
        <v>0</v>
      </c>
      <c r="P126" s="45"/>
      <c r="Q126" s="43">
        <v>120</v>
      </c>
      <c r="R126" s="44">
        <f t="shared" si="49"/>
        <v>-120</v>
      </c>
      <c r="S126" s="45">
        <v>22.5</v>
      </c>
      <c r="T126" s="43">
        <v>361.9</v>
      </c>
      <c r="U126" s="44">
        <f t="shared" si="54"/>
        <v>-339.4</v>
      </c>
      <c r="V126" s="46">
        <f t="shared" si="55"/>
        <v>29556.550000000003</v>
      </c>
      <c r="W126" s="46">
        <f t="shared" si="50"/>
        <v>19305.6</v>
      </c>
      <c r="X126" s="44">
        <f t="shared" si="45"/>
        <v>10250.950000000004</v>
      </c>
      <c r="Y126" s="47">
        <v>21245.975000000006</v>
      </c>
      <c r="Z126" s="43">
        <v>15394.8</v>
      </c>
      <c r="AA126" s="44">
        <f t="shared" si="46"/>
        <v>5851.175000000007</v>
      </c>
      <c r="AB126" s="47">
        <v>8310.574999999997</v>
      </c>
      <c r="AC126" s="43">
        <v>3853.8</v>
      </c>
      <c r="AD126" s="44">
        <f t="shared" si="47"/>
        <v>4456.774999999997</v>
      </c>
      <c r="AE126" s="45"/>
      <c r="AF126" s="43"/>
      <c r="AG126" s="44">
        <f t="shared" si="48"/>
        <v>0</v>
      </c>
      <c r="AH126" s="45"/>
      <c r="AI126" s="43">
        <v>57</v>
      </c>
      <c r="AJ126" s="42">
        <f t="shared" si="51"/>
        <v>-57</v>
      </c>
      <c r="AK126" s="48">
        <f t="shared" si="56"/>
        <v>7985.700000000004</v>
      </c>
      <c r="AL126" s="48">
        <f t="shared" si="57"/>
        <v>0</v>
      </c>
      <c r="AN126" s="48">
        <f t="shared" si="58"/>
        <v>0</v>
      </c>
      <c r="AO126" s="48">
        <f t="shared" si="59"/>
        <v>-7985.700000000003</v>
      </c>
    </row>
    <row r="127" spans="1:41" s="48" customFormat="1" ht="17.25" thickBot="1">
      <c r="A127" s="39">
        <v>108</v>
      </c>
      <c r="B127" s="40" t="s">
        <v>141</v>
      </c>
      <c r="C127" s="40">
        <v>570.7</v>
      </c>
      <c r="D127" s="41">
        <f t="shared" si="52"/>
        <v>16354.5</v>
      </c>
      <c r="E127" s="41">
        <f t="shared" si="53"/>
        <v>15055.3</v>
      </c>
      <c r="F127" s="42">
        <f t="shared" si="41"/>
        <v>1299.2000000000007</v>
      </c>
      <c r="G127" s="41">
        <v>16350</v>
      </c>
      <c r="H127" s="43">
        <v>15055.3</v>
      </c>
      <c r="I127" s="44">
        <f t="shared" si="42"/>
        <v>1294.7000000000007</v>
      </c>
      <c r="J127" s="45"/>
      <c r="K127" s="43"/>
      <c r="L127" s="44">
        <f t="shared" si="43"/>
        <v>0</v>
      </c>
      <c r="M127" s="45"/>
      <c r="N127" s="43"/>
      <c r="O127" s="44">
        <f t="shared" si="44"/>
        <v>0</v>
      </c>
      <c r="P127" s="45"/>
      <c r="Q127" s="43"/>
      <c r="R127" s="44">
        <f t="shared" si="49"/>
        <v>0</v>
      </c>
      <c r="S127" s="45">
        <v>4.5</v>
      </c>
      <c r="T127" s="43"/>
      <c r="U127" s="44">
        <f t="shared" si="54"/>
        <v>4.5</v>
      </c>
      <c r="V127" s="46">
        <f t="shared" si="55"/>
        <v>16925.2</v>
      </c>
      <c r="W127" s="46">
        <f t="shared" si="50"/>
        <v>13231.7</v>
      </c>
      <c r="X127" s="44">
        <f t="shared" si="45"/>
        <v>3693.5</v>
      </c>
      <c r="Y127" s="47">
        <v>12478.900000000001</v>
      </c>
      <c r="Z127" s="43">
        <v>10117.5</v>
      </c>
      <c r="AA127" s="44">
        <f t="shared" si="46"/>
        <v>2361.4000000000015</v>
      </c>
      <c r="AB127" s="47">
        <v>4446.299999999999</v>
      </c>
      <c r="AC127" s="43">
        <v>2964.2</v>
      </c>
      <c r="AD127" s="44">
        <f t="shared" si="47"/>
        <v>1482.0999999999995</v>
      </c>
      <c r="AE127" s="45"/>
      <c r="AF127" s="43"/>
      <c r="AG127" s="44">
        <f t="shared" si="48"/>
        <v>0</v>
      </c>
      <c r="AH127" s="45"/>
      <c r="AI127" s="43">
        <v>150</v>
      </c>
      <c r="AJ127" s="42">
        <f t="shared" si="51"/>
        <v>-150</v>
      </c>
      <c r="AK127" s="48">
        <f t="shared" si="56"/>
        <v>2394.2999999999993</v>
      </c>
      <c r="AL127" s="48">
        <f t="shared" si="57"/>
        <v>0</v>
      </c>
      <c r="AN127" s="48">
        <f t="shared" si="58"/>
        <v>0</v>
      </c>
      <c r="AO127" s="48">
        <f t="shared" si="59"/>
        <v>-2394.2999999999984</v>
      </c>
    </row>
    <row r="128" spans="1:41" s="48" customFormat="1" ht="17.25" thickBot="1">
      <c r="A128" s="39">
        <v>109</v>
      </c>
      <c r="B128" s="40" t="s">
        <v>142</v>
      </c>
      <c r="C128" s="40">
        <v>50</v>
      </c>
      <c r="D128" s="41">
        <f t="shared" si="52"/>
        <v>6700</v>
      </c>
      <c r="E128" s="41">
        <f t="shared" si="53"/>
        <v>5722.5</v>
      </c>
      <c r="F128" s="42">
        <f t="shared" si="41"/>
        <v>977.5</v>
      </c>
      <c r="G128" s="41">
        <v>6700</v>
      </c>
      <c r="H128" s="43">
        <v>5722.5</v>
      </c>
      <c r="I128" s="44">
        <f t="shared" si="42"/>
        <v>977.5</v>
      </c>
      <c r="J128" s="45"/>
      <c r="K128" s="43"/>
      <c r="L128" s="44">
        <f t="shared" si="43"/>
        <v>0</v>
      </c>
      <c r="M128" s="45"/>
      <c r="N128" s="43"/>
      <c r="O128" s="44">
        <f t="shared" si="44"/>
        <v>0</v>
      </c>
      <c r="P128" s="45"/>
      <c r="Q128" s="43"/>
      <c r="R128" s="44">
        <f t="shared" si="49"/>
        <v>0</v>
      </c>
      <c r="S128" s="45"/>
      <c r="T128" s="43"/>
      <c r="U128" s="44">
        <f t="shared" si="54"/>
        <v>0</v>
      </c>
      <c r="V128" s="46">
        <f t="shared" si="55"/>
        <v>6750</v>
      </c>
      <c r="W128" s="46">
        <f t="shared" si="50"/>
        <v>5743.4</v>
      </c>
      <c r="X128" s="44">
        <f t="shared" si="45"/>
        <v>1006.6000000000004</v>
      </c>
      <c r="Y128" s="47">
        <v>5105</v>
      </c>
      <c r="Z128" s="43">
        <v>4594.5</v>
      </c>
      <c r="AA128" s="44">
        <f t="shared" si="46"/>
        <v>510.5</v>
      </c>
      <c r="AB128" s="47">
        <v>1645</v>
      </c>
      <c r="AC128" s="43">
        <v>1133.9</v>
      </c>
      <c r="AD128" s="44">
        <f t="shared" si="47"/>
        <v>511.0999999999999</v>
      </c>
      <c r="AE128" s="45"/>
      <c r="AF128" s="43"/>
      <c r="AG128" s="44">
        <f t="shared" si="48"/>
        <v>0</v>
      </c>
      <c r="AH128" s="45">
        <v>0</v>
      </c>
      <c r="AI128" s="43">
        <v>15</v>
      </c>
      <c r="AJ128" s="42">
        <f t="shared" si="51"/>
        <v>-15</v>
      </c>
      <c r="AK128" s="48">
        <f t="shared" si="56"/>
        <v>29.100000000000364</v>
      </c>
      <c r="AL128" s="48">
        <f t="shared" si="57"/>
        <v>0</v>
      </c>
      <c r="AN128" s="48">
        <f t="shared" si="58"/>
        <v>0</v>
      </c>
      <c r="AO128" s="48">
        <f t="shared" si="59"/>
        <v>-29.100000000000364</v>
      </c>
    </row>
    <row r="129" spans="1:41" s="48" customFormat="1" ht="17.25" thickBot="1">
      <c r="A129" s="39">
        <v>110</v>
      </c>
      <c r="B129" s="40" t="s">
        <v>143</v>
      </c>
      <c r="C129" s="40">
        <v>513.3</v>
      </c>
      <c r="D129" s="41">
        <f t="shared" si="52"/>
        <v>9368.1</v>
      </c>
      <c r="E129" s="41">
        <f t="shared" si="53"/>
        <v>8293.7</v>
      </c>
      <c r="F129" s="42">
        <f t="shared" si="41"/>
        <v>1074.3999999999996</v>
      </c>
      <c r="G129" s="41">
        <v>9368.1</v>
      </c>
      <c r="H129" s="43">
        <v>7804.3</v>
      </c>
      <c r="I129" s="44">
        <f t="shared" si="42"/>
        <v>1563.8000000000002</v>
      </c>
      <c r="J129" s="45"/>
      <c r="K129" s="43">
        <v>67.8</v>
      </c>
      <c r="L129" s="44">
        <f t="shared" si="43"/>
        <v>-67.8</v>
      </c>
      <c r="M129" s="45"/>
      <c r="N129" s="43">
        <v>380</v>
      </c>
      <c r="O129" s="44">
        <f t="shared" si="44"/>
        <v>-380</v>
      </c>
      <c r="P129" s="45"/>
      <c r="Q129" s="43"/>
      <c r="R129" s="44">
        <f t="shared" si="49"/>
        <v>0</v>
      </c>
      <c r="S129" s="45"/>
      <c r="T129" s="43">
        <v>41.6</v>
      </c>
      <c r="U129" s="44">
        <f t="shared" si="54"/>
        <v>-41.6</v>
      </c>
      <c r="V129" s="46">
        <f t="shared" si="55"/>
        <v>9881.4</v>
      </c>
      <c r="W129" s="46">
        <f t="shared" si="50"/>
        <v>7749.3</v>
      </c>
      <c r="X129" s="44">
        <f t="shared" si="45"/>
        <v>2132.0999999999995</v>
      </c>
      <c r="Y129" s="47">
        <v>7365.0999999999985</v>
      </c>
      <c r="Z129" s="43">
        <v>6093.1</v>
      </c>
      <c r="AA129" s="44">
        <f t="shared" si="46"/>
        <v>1271.9999999999982</v>
      </c>
      <c r="AB129" s="47">
        <v>2516.300000000001</v>
      </c>
      <c r="AC129" s="43">
        <v>1606.2</v>
      </c>
      <c r="AD129" s="44">
        <f t="shared" si="47"/>
        <v>910.100000000001</v>
      </c>
      <c r="AE129" s="45"/>
      <c r="AF129" s="43"/>
      <c r="AG129" s="44">
        <f t="shared" si="48"/>
        <v>0</v>
      </c>
      <c r="AH129" s="45">
        <v>0</v>
      </c>
      <c r="AI129" s="43">
        <v>50</v>
      </c>
      <c r="AJ129" s="42">
        <f t="shared" si="51"/>
        <v>-50</v>
      </c>
      <c r="AK129" s="48">
        <f t="shared" si="56"/>
        <v>1057.6999999999998</v>
      </c>
      <c r="AL129" s="48">
        <f t="shared" si="57"/>
        <v>0</v>
      </c>
      <c r="AN129" s="48">
        <f t="shared" si="58"/>
        <v>0</v>
      </c>
      <c r="AO129" s="48">
        <f t="shared" si="59"/>
        <v>-1057.7000000000005</v>
      </c>
    </row>
    <row r="130" spans="1:41" s="48" customFormat="1" ht="17.25" thickBot="1">
      <c r="A130" s="39">
        <v>111</v>
      </c>
      <c r="B130" s="40" t="s">
        <v>144</v>
      </c>
      <c r="C130" s="40">
        <v>11.3</v>
      </c>
      <c r="D130" s="41">
        <f t="shared" si="52"/>
        <v>6959</v>
      </c>
      <c r="E130" s="41">
        <f t="shared" si="53"/>
        <v>6223</v>
      </c>
      <c r="F130" s="42">
        <f t="shared" si="41"/>
        <v>736</v>
      </c>
      <c r="G130" s="41">
        <v>6959</v>
      </c>
      <c r="H130" s="43">
        <v>6182.5</v>
      </c>
      <c r="I130" s="44">
        <f t="shared" si="42"/>
        <v>776.5</v>
      </c>
      <c r="J130" s="45"/>
      <c r="K130" s="43"/>
      <c r="L130" s="44">
        <f t="shared" si="43"/>
        <v>0</v>
      </c>
      <c r="M130" s="45"/>
      <c r="N130" s="43"/>
      <c r="O130" s="44">
        <f t="shared" si="44"/>
        <v>0</v>
      </c>
      <c r="P130" s="45"/>
      <c r="Q130" s="43">
        <v>40.5</v>
      </c>
      <c r="R130" s="44">
        <f t="shared" si="49"/>
        <v>-40.5</v>
      </c>
      <c r="S130" s="45"/>
      <c r="T130" s="43"/>
      <c r="U130" s="44">
        <f t="shared" si="54"/>
        <v>0</v>
      </c>
      <c r="V130" s="46">
        <f t="shared" si="55"/>
        <v>6970.3</v>
      </c>
      <c r="W130" s="46">
        <f t="shared" si="50"/>
        <v>5991.200000000001</v>
      </c>
      <c r="X130" s="44">
        <f t="shared" si="45"/>
        <v>979.0999999999995</v>
      </c>
      <c r="Y130" s="47">
        <v>5341.36</v>
      </c>
      <c r="Z130" s="43">
        <v>4313.8</v>
      </c>
      <c r="AA130" s="44">
        <f t="shared" si="46"/>
        <v>1027.5599999999995</v>
      </c>
      <c r="AB130" s="47">
        <v>1628.9400000000005</v>
      </c>
      <c r="AC130" s="43">
        <v>1627.4</v>
      </c>
      <c r="AD130" s="44">
        <f t="shared" si="47"/>
        <v>1.5400000000004184</v>
      </c>
      <c r="AE130" s="45"/>
      <c r="AF130" s="43"/>
      <c r="AG130" s="44">
        <f t="shared" si="48"/>
        <v>0</v>
      </c>
      <c r="AH130" s="45"/>
      <c r="AI130" s="43">
        <v>50</v>
      </c>
      <c r="AJ130" s="42">
        <f t="shared" si="51"/>
        <v>-50</v>
      </c>
      <c r="AK130" s="48">
        <f t="shared" si="56"/>
        <v>243.09999999999945</v>
      </c>
      <c r="AL130" s="48">
        <f t="shared" si="57"/>
        <v>0</v>
      </c>
      <c r="AN130" s="48">
        <f t="shared" si="58"/>
        <v>1.8118839761882555E-13</v>
      </c>
      <c r="AO130" s="48">
        <f t="shared" si="59"/>
        <v>-243.09999999999928</v>
      </c>
    </row>
    <row r="131" spans="1:41" ht="17.25" thickBot="1">
      <c r="A131" s="27">
        <v>112</v>
      </c>
      <c r="B131" s="28" t="s">
        <v>145</v>
      </c>
      <c r="C131" s="28">
        <v>75.9</v>
      </c>
      <c r="D131" s="29">
        <f t="shared" si="52"/>
        <v>7986.599999999999</v>
      </c>
      <c r="E131" s="29">
        <f t="shared" si="53"/>
        <v>7187.9</v>
      </c>
      <c r="F131" s="30">
        <f t="shared" si="41"/>
        <v>798.6999999999998</v>
      </c>
      <c r="G131" s="29">
        <v>7986.599999999999</v>
      </c>
      <c r="H131" s="31">
        <v>7187.9</v>
      </c>
      <c r="I131" s="32">
        <f t="shared" si="42"/>
        <v>798.6999999999998</v>
      </c>
      <c r="J131" s="33"/>
      <c r="K131" s="31"/>
      <c r="L131" s="32">
        <f t="shared" si="43"/>
        <v>0</v>
      </c>
      <c r="M131" s="33"/>
      <c r="N131" s="31"/>
      <c r="O131" s="32">
        <f t="shared" si="44"/>
        <v>0</v>
      </c>
      <c r="P131" s="33"/>
      <c r="Q131" s="31"/>
      <c r="R131" s="32">
        <f t="shared" si="49"/>
        <v>0</v>
      </c>
      <c r="S131" s="33"/>
      <c r="T131" s="31"/>
      <c r="U131" s="32">
        <f t="shared" si="54"/>
        <v>0</v>
      </c>
      <c r="V131" s="34">
        <f t="shared" si="55"/>
        <v>8062.499999999999</v>
      </c>
      <c r="W131" s="34">
        <f t="shared" si="50"/>
        <v>5667.5</v>
      </c>
      <c r="X131" s="32">
        <f t="shared" si="45"/>
        <v>2394.999999999999</v>
      </c>
      <c r="Y131" s="38">
        <v>6650.099999999999</v>
      </c>
      <c r="Z131" s="31">
        <v>4987.5</v>
      </c>
      <c r="AA131" s="32">
        <f t="shared" si="46"/>
        <v>1662.5999999999995</v>
      </c>
      <c r="AB131" s="38">
        <v>1412.3999999999996</v>
      </c>
      <c r="AC131" s="31">
        <v>680</v>
      </c>
      <c r="AD131" s="32">
        <f t="shared" si="47"/>
        <v>732.3999999999996</v>
      </c>
      <c r="AE131" s="33"/>
      <c r="AF131" s="31"/>
      <c r="AG131" s="32">
        <f t="shared" si="48"/>
        <v>0</v>
      </c>
      <c r="AH131" s="33"/>
      <c r="AI131" s="31"/>
      <c r="AJ131" s="30">
        <f t="shared" si="51"/>
        <v>0</v>
      </c>
      <c r="AK131" s="1">
        <f t="shared" si="56"/>
        <v>1596.2999999999993</v>
      </c>
      <c r="AL131" s="1">
        <f t="shared" si="57"/>
        <v>0</v>
      </c>
      <c r="AN131" s="1">
        <f t="shared" si="58"/>
        <v>-3.694822225952521E-13</v>
      </c>
      <c r="AO131" s="1">
        <f t="shared" si="59"/>
        <v>-1596.2999999999997</v>
      </c>
    </row>
    <row r="132" spans="1:41" ht="17.25" thickBot="1">
      <c r="A132" s="27">
        <v>113</v>
      </c>
      <c r="B132" s="28" t="s">
        <v>154</v>
      </c>
      <c r="C132" s="28"/>
      <c r="D132" s="29">
        <f t="shared" si="52"/>
        <v>15488</v>
      </c>
      <c r="E132" s="29">
        <f t="shared" si="53"/>
        <v>14001.900000000001</v>
      </c>
      <c r="F132" s="30">
        <f t="shared" si="41"/>
        <v>1486.0999999999985</v>
      </c>
      <c r="G132" s="29">
        <v>15488</v>
      </c>
      <c r="H132" s="31">
        <v>13939.2</v>
      </c>
      <c r="I132" s="32">
        <f t="shared" si="42"/>
        <v>1548.7999999999993</v>
      </c>
      <c r="J132" s="33"/>
      <c r="K132" s="31"/>
      <c r="L132" s="32">
        <f t="shared" si="43"/>
        <v>0</v>
      </c>
      <c r="M132" s="33"/>
      <c r="N132" s="31"/>
      <c r="O132" s="32">
        <f t="shared" si="44"/>
        <v>0</v>
      </c>
      <c r="P132" s="33"/>
      <c r="Q132" s="31">
        <v>62.7</v>
      </c>
      <c r="R132" s="32">
        <f t="shared" si="49"/>
        <v>-62.7</v>
      </c>
      <c r="S132" s="33"/>
      <c r="T132" s="31"/>
      <c r="U132" s="32">
        <f t="shared" si="54"/>
        <v>0</v>
      </c>
      <c r="V132" s="34">
        <f t="shared" si="55"/>
        <v>15488</v>
      </c>
      <c r="W132" s="34">
        <f t="shared" si="50"/>
        <v>11587.6</v>
      </c>
      <c r="X132" s="32">
        <f t="shared" si="45"/>
        <v>3900.3999999999996</v>
      </c>
      <c r="Y132" s="38">
        <v>13300</v>
      </c>
      <c r="Z132" s="31">
        <v>9974.9</v>
      </c>
      <c r="AA132" s="32">
        <f t="shared" si="46"/>
        <v>3325.1000000000004</v>
      </c>
      <c r="AB132" s="38">
        <v>2188</v>
      </c>
      <c r="AC132" s="31">
        <v>1500</v>
      </c>
      <c r="AD132" s="32">
        <f t="shared" si="47"/>
        <v>688</v>
      </c>
      <c r="AE132" s="33"/>
      <c r="AF132" s="31"/>
      <c r="AG132" s="32">
        <f t="shared" si="48"/>
        <v>0</v>
      </c>
      <c r="AH132" s="33"/>
      <c r="AI132" s="31">
        <v>112.7</v>
      </c>
      <c r="AJ132" s="30">
        <f t="shared" si="51"/>
        <v>-112.7</v>
      </c>
      <c r="AK132" s="1">
        <f t="shared" si="56"/>
        <v>2414.300000000001</v>
      </c>
      <c r="AL132" s="1">
        <f t="shared" si="57"/>
        <v>0</v>
      </c>
      <c r="AN132" s="1">
        <f t="shared" si="58"/>
        <v>0</v>
      </c>
      <c r="AO132" s="1">
        <f t="shared" si="59"/>
        <v>-2414.300000000001</v>
      </c>
    </row>
    <row r="133" spans="1:41" s="48" customFormat="1" ht="17.25" thickBot="1">
      <c r="A133" s="39">
        <v>114</v>
      </c>
      <c r="B133" s="40" t="s">
        <v>146</v>
      </c>
      <c r="C133" s="40">
        <v>5499.3</v>
      </c>
      <c r="D133" s="41">
        <f t="shared" si="52"/>
        <v>20817</v>
      </c>
      <c r="E133" s="41">
        <f t="shared" si="53"/>
        <v>18794.999999999996</v>
      </c>
      <c r="F133" s="42">
        <f t="shared" si="41"/>
        <v>2022.0000000000036</v>
      </c>
      <c r="G133" s="41">
        <v>19500</v>
      </c>
      <c r="H133" s="43">
        <v>17227.1</v>
      </c>
      <c r="I133" s="44">
        <f t="shared" si="42"/>
        <v>2272.9000000000015</v>
      </c>
      <c r="J133" s="45">
        <v>1200</v>
      </c>
      <c r="K133" s="43">
        <v>1335.3</v>
      </c>
      <c r="L133" s="44">
        <f t="shared" si="43"/>
        <v>-135.29999999999995</v>
      </c>
      <c r="M133" s="45"/>
      <c r="N133" s="43"/>
      <c r="O133" s="44">
        <f t="shared" si="44"/>
        <v>0</v>
      </c>
      <c r="P133" s="45"/>
      <c r="Q133" s="43"/>
      <c r="R133" s="44">
        <f t="shared" si="49"/>
        <v>0</v>
      </c>
      <c r="S133" s="45">
        <v>117</v>
      </c>
      <c r="T133" s="43">
        <v>232.6</v>
      </c>
      <c r="U133" s="44">
        <f t="shared" si="54"/>
        <v>-115.6</v>
      </c>
      <c r="V133" s="46">
        <f t="shared" si="55"/>
        <v>26316.3</v>
      </c>
      <c r="W133" s="46">
        <f t="shared" si="50"/>
        <v>17886.1</v>
      </c>
      <c r="X133" s="44">
        <f t="shared" si="45"/>
        <v>8430.2</v>
      </c>
      <c r="Y133" s="47">
        <v>19410.899999999998</v>
      </c>
      <c r="Z133" s="43">
        <v>13397.2</v>
      </c>
      <c r="AA133" s="44">
        <f t="shared" si="46"/>
        <v>6013.699999999997</v>
      </c>
      <c r="AB133" s="47">
        <v>5845.4000000000015</v>
      </c>
      <c r="AC133" s="43">
        <v>4172.4</v>
      </c>
      <c r="AD133" s="44">
        <f t="shared" si="47"/>
        <v>1673.0000000000018</v>
      </c>
      <c r="AE133" s="45"/>
      <c r="AF133" s="43"/>
      <c r="AG133" s="44">
        <f t="shared" si="48"/>
        <v>0</v>
      </c>
      <c r="AH133" s="45">
        <v>1060</v>
      </c>
      <c r="AI133" s="43">
        <v>316.5</v>
      </c>
      <c r="AJ133" s="42">
        <f t="shared" si="51"/>
        <v>743.5</v>
      </c>
      <c r="AK133" s="48">
        <f t="shared" si="56"/>
        <v>6408.199999999997</v>
      </c>
      <c r="AL133" s="48">
        <f t="shared" si="57"/>
        <v>0</v>
      </c>
      <c r="AN133" s="48">
        <f t="shared" si="58"/>
        <v>0</v>
      </c>
      <c r="AO133" s="48">
        <f t="shared" si="59"/>
        <v>-6408.199999999998</v>
      </c>
    </row>
    <row r="134" spans="1:41" s="48" customFormat="1" ht="17.25" thickBot="1">
      <c r="A134" s="39">
        <v>115</v>
      </c>
      <c r="B134" s="40" t="s">
        <v>147</v>
      </c>
      <c r="C134" s="40"/>
      <c r="D134" s="41">
        <f t="shared" si="52"/>
        <v>11407.9</v>
      </c>
      <c r="E134" s="41">
        <f t="shared" si="53"/>
        <v>10776.7</v>
      </c>
      <c r="F134" s="42">
        <f t="shared" si="41"/>
        <v>631.1999999999989</v>
      </c>
      <c r="G134" s="41">
        <v>11407.9</v>
      </c>
      <c r="H134" s="43">
        <v>10776.7</v>
      </c>
      <c r="I134" s="44">
        <f t="shared" si="42"/>
        <v>631.1999999999989</v>
      </c>
      <c r="J134" s="45"/>
      <c r="K134" s="43"/>
      <c r="L134" s="44">
        <f t="shared" si="43"/>
        <v>0</v>
      </c>
      <c r="M134" s="45"/>
      <c r="N134" s="43"/>
      <c r="O134" s="44">
        <f t="shared" si="44"/>
        <v>0</v>
      </c>
      <c r="P134" s="45"/>
      <c r="Q134" s="43"/>
      <c r="R134" s="44">
        <f t="shared" si="49"/>
        <v>0</v>
      </c>
      <c r="S134" s="45"/>
      <c r="T134" s="43"/>
      <c r="U134" s="44">
        <f t="shared" si="54"/>
        <v>0</v>
      </c>
      <c r="V134" s="46">
        <f t="shared" si="55"/>
        <v>11407.9</v>
      </c>
      <c r="W134" s="46">
        <f t="shared" si="50"/>
        <v>10698.4</v>
      </c>
      <c r="X134" s="44">
        <f t="shared" si="45"/>
        <v>709.5</v>
      </c>
      <c r="Y134" s="47">
        <v>9335.9</v>
      </c>
      <c r="Z134" s="43">
        <v>6822</v>
      </c>
      <c r="AA134" s="44">
        <f t="shared" si="46"/>
        <v>2513.8999999999996</v>
      </c>
      <c r="AB134" s="47">
        <v>2072</v>
      </c>
      <c r="AC134" s="43">
        <v>1480.9</v>
      </c>
      <c r="AD134" s="44">
        <f t="shared" si="47"/>
        <v>591.0999999999999</v>
      </c>
      <c r="AE134" s="45"/>
      <c r="AF134" s="43"/>
      <c r="AG134" s="44">
        <f t="shared" si="48"/>
        <v>0</v>
      </c>
      <c r="AH134" s="45"/>
      <c r="AI134" s="43">
        <v>2395.5</v>
      </c>
      <c r="AJ134" s="42">
        <f t="shared" si="51"/>
        <v>-2395.5</v>
      </c>
      <c r="AK134" s="48">
        <f t="shared" si="56"/>
        <v>78.30000000000109</v>
      </c>
      <c r="AL134" s="48">
        <f t="shared" si="57"/>
        <v>0</v>
      </c>
      <c r="AN134" s="48">
        <f t="shared" si="58"/>
        <v>0</v>
      </c>
      <c r="AO134" s="48">
        <f t="shared" si="59"/>
        <v>-78.30000000000109</v>
      </c>
    </row>
    <row r="135" spans="1:41" s="48" customFormat="1" ht="17.25" thickBot="1">
      <c r="A135" s="39">
        <v>116</v>
      </c>
      <c r="B135" s="40" t="s">
        <v>148</v>
      </c>
      <c r="C135" s="40">
        <v>3024.7</v>
      </c>
      <c r="D135" s="41">
        <f t="shared" si="52"/>
        <v>22072.1</v>
      </c>
      <c r="E135" s="41">
        <f t="shared" si="53"/>
        <v>19292.3</v>
      </c>
      <c r="F135" s="42">
        <f t="shared" si="41"/>
        <v>2779.7999999999993</v>
      </c>
      <c r="G135" s="41">
        <v>17894.6</v>
      </c>
      <c r="H135" s="43">
        <v>15072.3</v>
      </c>
      <c r="I135" s="44">
        <f t="shared" si="42"/>
        <v>2822.2999999999993</v>
      </c>
      <c r="J135" s="45">
        <v>1087.5</v>
      </c>
      <c r="K135" s="43">
        <v>1010</v>
      </c>
      <c r="L135" s="44">
        <f t="shared" si="43"/>
        <v>77.5</v>
      </c>
      <c r="M135" s="45">
        <v>3090</v>
      </c>
      <c r="N135" s="43">
        <v>3090</v>
      </c>
      <c r="O135" s="44">
        <f t="shared" si="44"/>
        <v>0</v>
      </c>
      <c r="P135" s="45"/>
      <c r="Q135" s="43">
        <v>120</v>
      </c>
      <c r="R135" s="44">
        <f t="shared" si="49"/>
        <v>-120</v>
      </c>
      <c r="S135" s="45"/>
      <c r="T135" s="43"/>
      <c r="U135" s="44">
        <f t="shared" si="54"/>
        <v>0</v>
      </c>
      <c r="V135" s="46">
        <f t="shared" si="55"/>
        <v>25096.799999999996</v>
      </c>
      <c r="W135" s="46">
        <f t="shared" si="50"/>
        <v>18976.6</v>
      </c>
      <c r="X135" s="44">
        <f t="shared" si="45"/>
        <v>6120.199999999997</v>
      </c>
      <c r="Y135" s="47">
        <v>17467.799999999996</v>
      </c>
      <c r="Z135" s="43">
        <v>14270.3</v>
      </c>
      <c r="AA135" s="44">
        <f t="shared" si="46"/>
        <v>3197.4999999999964</v>
      </c>
      <c r="AB135" s="47">
        <v>7429</v>
      </c>
      <c r="AC135" s="43">
        <v>4299.3</v>
      </c>
      <c r="AD135" s="44">
        <f t="shared" si="47"/>
        <v>3129.7</v>
      </c>
      <c r="AE135" s="45"/>
      <c r="AF135" s="43"/>
      <c r="AG135" s="44">
        <f t="shared" si="48"/>
        <v>0</v>
      </c>
      <c r="AH135" s="45">
        <v>200</v>
      </c>
      <c r="AI135" s="43">
        <v>407</v>
      </c>
      <c r="AJ135" s="42">
        <f t="shared" si="51"/>
        <v>-207</v>
      </c>
      <c r="AK135" s="48">
        <f t="shared" si="56"/>
        <v>3340.4000000000015</v>
      </c>
      <c r="AL135" s="48">
        <f t="shared" si="57"/>
        <v>0</v>
      </c>
      <c r="AN135" s="48">
        <f t="shared" si="58"/>
        <v>0</v>
      </c>
      <c r="AO135" s="48">
        <f t="shared" si="59"/>
        <v>-3340.4000000000005</v>
      </c>
    </row>
    <row r="136" spans="1:41" ht="17.25" thickBot="1">
      <c r="A136" s="27">
        <v>117</v>
      </c>
      <c r="B136" s="28" t="s">
        <v>149</v>
      </c>
      <c r="C136" s="28"/>
      <c r="D136" s="29">
        <f t="shared" si="52"/>
        <v>5808.8</v>
      </c>
      <c r="E136" s="29">
        <f t="shared" si="53"/>
        <v>5227.9</v>
      </c>
      <c r="F136" s="30">
        <f t="shared" si="41"/>
        <v>580.9000000000005</v>
      </c>
      <c r="G136" s="29">
        <v>5808.8</v>
      </c>
      <c r="H136" s="31">
        <v>5227.9</v>
      </c>
      <c r="I136" s="32">
        <f t="shared" si="42"/>
        <v>580.9000000000005</v>
      </c>
      <c r="J136" s="33"/>
      <c r="K136" s="31"/>
      <c r="L136" s="32">
        <f t="shared" si="43"/>
        <v>0</v>
      </c>
      <c r="M136" s="33"/>
      <c r="N136" s="31"/>
      <c r="O136" s="32">
        <f t="shared" si="44"/>
        <v>0</v>
      </c>
      <c r="P136" s="33"/>
      <c r="Q136" s="31"/>
      <c r="R136" s="32">
        <f t="shared" si="49"/>
        <v>0</v>
      </c>
      <c r="S136" s="33"/>
      <c r="T136" s="31"/>
      <c r="U136" s="32">
        <f t="shared" si="54"/>
        <v>0</v>
      </c>
      <c r="V136" s="34">
        <f t="shared" si="55"/>
        <v>5808.8</v>
      </c>
      <c r="W136" s="34">
        <f t="shared" si="50"/>
        <v>4998.6</v>
      </c>
      <c r="X136" s="32">
        <f t="shared" si="45"/>
        <v>810.1999999999998</v>
      </c>
      <c r="Y136" s="38">
        <v>4075.5</v>
      </c>
      <c r="Z136" s="31">
        <v>3056.6</v>
      </c>
      <c r="AA136" s="32">
        <f t="shared" si="46"/>
        <v>1018.9000000000001</v>
      </c>
      <c r="AB136" s="38">
        <v>1733.3</v>
      </c>
      <c r="AC136" s="31">
        <v>1180</v>
      </c>
      <c r="AD136" s="32">
        <f t="shared" si="47"/>
        <v>553.3</v>
      </c>
      <c r="AE136" s="33"/>
      <c r="AF136" s="31"/>
      <c r="AG136" s="32">
        <f t="shared" si="48"/>
        <v>0</v>
      </c>
      <c r="AH136" s="33">
        <v>0</v>
      </c>
      <c r="AI136" s="31">
        <v>762</v>
      </c>
      <c r="AJ136" s="30">
        <f t="shared" si="51"/>
        <v>-762</v>
      </c>
      <c r="AK136" s="1">
        <f t="shared" si="56"/>
        <v>229.29999999999927</v>
      </c>
      <c r="AL136" s="1">
        <f t="shared" si="57"/>
        <v>0</v>
      </c>
      <c r="AN136" s="1">
        <f t="shared" si="58"/>
        <v>0</v>
      </c>
      <c r="AO136" s="1">
        <f t="shared" si="59"/>
        <v>-229.29999999999927</v>
      </c>
    </row>
    <row r="137" spans="1:41" ht="17.25" thickBot="1">
      <c r="A137" s="27">
        <v>118</v>
      </c>
      <c r="B137" s="28" t="s">
        <v>150</v>
      </c>
      <c r="C137" s="28">
        <v>500</v>
      </c>
      <c r="D137" s="29">
        <f t="shared" si="52"/>
        <v>18780</v>
      </c>
      <c r="E137" s="29">
        <f t="shared" si="53"/>
        <v>16053</v>
      </c>
      <c r="F137" s="30">
        <f t="shared" si="41"/>
        <v>2727</v>
      </c>
      <c r="G137" s="29">
        <v>17200</v>
      </c>
      <c r="H137" s="31">
        <v>15480</v>
      </c>
      <c r="I137" s="32">
        <f t="shared" si="42"/>
        <v>1720</v>
      </c>
      <c r="J137" s="33">
        <v>320</v>
      </c>
      <c r="K137" s="31">
        <v>173</v>
      </c>
      <c r="L137" s="32">
        <f t="shared" si="43"/>
        <v>147</v>
      </c>
      <c r="M137" s="33">
        <v>180</v>
      </c>
      <c r="N137" s="31">
        <v>40</v>
      </c>
      <c r="O137" s="32">
        <f t="shared" si="44"/>
        <v>140</v>
      </c>
      <c r="P137" s="33"/>
      <c r="Q137" s="31"/>
      <c r="R137" s="32">
        <f t="shared" si="49"/>
        <v>0</v>
      </c>
      <c r="S137" s="33">
        <v>1080</v>
      </c>
      <c r="T137" s="31">
        <v>360</v>
      </c>
      <c r="U137" s="32">
        <f t="shared" si="54"/>
        <v>720</v>
      </c>
      <c r="V137" s="34">
        <f t="shared" si="55"/>
        <v>19280</v>
      </c>
      <c r="W137" s="34">
        <f t="shared" si="50"/>
        <v>14285</v>
      </c>
      <c r="X137" s="32">
        <f t="shared" si="45"/>
        <v>4995</v>
      </c>
      <c r="Y137" s="38">
        <v>14700</v>
      </c>
      <c r="Z137" s="31">
        <v>11025</v>
      </c>
      <c r="AA137" s="32">
        <f t="shared" si="46"/>
        <v>3675</v>
      </c>
      <c r="AB137" s="38">
        <v>4580</v>
      </c>
      <c r="AC137" s="31">
        <v>3260</v>
      </c>
      <c r="AD137" s="32">
        <f t="shared" si="47"/>
        <v>1320</v>
      </c>
      <c r="AE137" s="33"/>
      <c r="AF137" s="31"/>
      <c r="AG137" s="32">
        <f t="shared" si="48"/>
        <v>0</v>
      </c>
      <c r="AH137" s="33"/>
      <c r="AI137" s="31"/>
      <c r="AJ137" s="30">
        <f t="shared" si="51"/>
        <v>0</v>
      </c>
      <c r="AK137" s="1">
        <f t="shared" si="56"/>
        <v>2268</v>
      </c>
      <c r="AL137" s="1">
        <f t="shared" si="57"/>
        <v>0</v>
      </c>
      <c r="AN137" s="1">
        <f t="shared" si="58"/>
        <v>0</v>
      </c>
      <c r="AO137" s="1">
        <f t="shared" si="59"/>
        <v>-2268</v>
      </c>
    </row>
    <row r="138" spans="1:41" s="48" customFormat="1" ht="17.25" thickBot="1">
      <c r="A138" s="39">
        <v>119</v>
      </c>
      <c r="B138" s="40" t="s">
        <v>151</v>
      </c>
      <c r="C138" s="40">
        <v>6201.8</v>
      </c>
      <c r="D138" s="41">
        <f t="shared" si="52"/>
        <v>16500</v>
      </c>
      <c r="E138" s="41">
        <f t="shared" si="53"/>
        <v>16391.6</v>
      </c>
      <c r="F138" s="42">
        <f t="shared" si="41"/>
        <v>108.40000000000146</v>
      </c>
      <c r="G138" s="41">
        <v>16500</v>
      </c>
      <c r="H138" s="43">
        <v>16271.6</v>
      </c>
      <c r="I138" s="44">
        <f t="shared" si="42"/>
        <v>228.39999999999964</v>
      </c>
      <c r="J138" s="45"/>
      <c r="K138" s="43"/>
      <c r="L138" s="44">
        <f t="shared" si="43"/>
        <v>0</v>
      </c>
      <c r="M138" s="45"/>
      <c r="N138" s="43"/>
      <c r="O138" s="44">
        <f t="shared" si="44"/>
        <v>0</v>
      </c>
      <c r="P138" s="45"/>
      <c r="Q138" s="43">
        <v>120</v>
      </c>
      <c r="R138" s="44">
        <f t="shared" si="49"/>
        <v>-120</v>
      </c>
      <c r="S138" s="45"/>
      <c r="T138" s="43"/>
      <c r="U138" s="44">
        <f t="shared" si="54"/>
        <v>0</v>
      </c>
      <c r="V138" s="46">
        <f t="shared" si="55"/>
        <v>22701.8</v>
      </c>
      <c r="W138" s="46">
        <f t="shared" si="50"/>
        <v>14161.900000000001</v>
      </c>
      <c r="X138" s="44">
        <f t="shared" si="45"/>
        <v>8539.899999999998</v>
      </c>
      <c r="Y138" s="47">
        <v>13700</v>
      </c>
      <c r="Z138" s="43">
        <v>11899.1</v>
      </c>
      <c r="AA138" s="44">
        <f t="shared" si="46"/>
        <v>1800.8999999999996</v>
      </c>
      <c r="AB138" s="47">
        <v>7451.799999999999</v>
      </c>
      <c r="AC138" s="43">
        <v>2092.8</v>
      </c>
      <c r="AD138" s="44">
        <f t="shared" si="47"/>
        <v>5358.999999999999</v>
      </c>
      <c r="AE138" s="45"/>
      <c r="AF138" s="43"/>
      <c r="AG138" s="44">
        <f t="shared" si="48"/>
        <v>0</v>
      </c>
      <c r="AH138" s="45">
        <v>1550</v>
      </c>
      <c r="AI138" s="43">
        <v>170</v>
      </c>
      <c r="AJ138" s="42">
        <f t="shared" si="51"/>
        <v>1380</v>
      </c>
      <c r="AK138" s="48">
        <f t="shared" si="56"/>
        <v>8431.499999999996</v>
      </c>
      <c r="AL138" s="48">
        <f t="shared" si="57"/>
        <v>0</v>
      </c>
      <c r="AN138" s="48">
        <f t="shared" si="58"/>
        <v>0</v>
      </c>
      <c r="AO138" s="48">
        <f t="shared" si="59"/>
        <v>-8431.499999999996</v>
      </c>
    </row>
    <row r="139" spans="1:41" s="48" customFormat="1" ht="17.25" thickBot="1">
      <c r="A139" s="39">
        <v>120</v>
      </c>
      <c r="B139" s="40" t="s">
        <v>152</v>
      </c>
      <c r="C139" s="40"/>
      <c r="D139" s="41">
        <f t="shared" si="52"/>
        <v>5484.7</v>
      </c>
      <c r="E139" s="41">
        <f t="shared" si="53"/>
        <v>5164.6</v>
      </c>
      <c r="F139" s="42">
        <f t="shared" si="41"/>
        <v>320.09999999999945</v>
      </c>
      <c r="G139" s="41">
        <v>5484.7</v>
      </c>
      <c r="H139" s="43">
        <v>5144.6</v>
      </c>
      <c r="I139" s="44">
        <f t="shared" si="42"/>
        <v>340.09999999999945</v>
      </c>
      <c r="J139" s="45"/>
      <c r="K139" s="43"/>
      <c r="L139" s="44">
        <f t="shared" si="43"/>
        <v>0</v>
      </c>
      <c r="M139" s="45"/>
      <c r="N139" s="43"/>
      <c r="O139" s="44">
        <f t="shared" si="44"/>
        <v>0</v>
      </c>
      <c r="P139" s="45"/>
      <c r="Q139" s="43"/>
      <c r="R139" s="44">
        <f t="shared" si="49"/>
        <v>0</v>
      </c>
      <c r="S139" s="45"/>
      <c r="T139" s="43">
        <v>20</v>
      </c>
      <c r="U139" s="44">
        <f t="shared" si="54"/>
        <v>-20</v>
      </c>
      <c r="V139" s="46">
        <f t="shared" si="55"/>
        <v>5484.7</v>
      </c>
      <c r="W139" s="46">
        <f t="shared" si="50"/>
        <v>4852.6</v>
      </c>
      <c r="X139" s="44">
        <f t="shared" si="45"/>
        <v>632.0999999999995</v>
      </c>
      <c r="Y139" s="47">
        <v>4275</v>
      </c>
      <c r="Z139" s="43">
        <v>4303.8</v>
      </c>
      <c r="AA139" s="44">
        <f t="shared" si="46"/>
        <v>-28.800000000000182</v>
      </c>
      <c r="AB139" s="47">
        <v>1209.6999999999998</v>
      </c>
      <c r="AC139" s="43">
        <v>464.8</v>
      </c>
      <c r="AD139" s="44">
        <f t="shared" si="47"/>
        <v>744.8999999999999</v>
      </c>
      <c r="AE139" s="45"/>
      <c r="AF139" s="43"/>
      <c r="AG139" s="44">
        <f t="shared" si="48"/>
        <v>0</v>
      </c>
      <c r="AH139" s="45"/>
      <c r="AI139" s="43">
        <v>84</v>
      </c>
      <c r="AJ139" s="42">
        <f t="shared" si="51"/>
        <v>-84</v>
      </c>
      <c r="AK139" s="48">
        <f t="shared" si="56"/>
        <v>312</v>
      </c>
      <c r="AL139" s="48">
        <f t="shared" si="57"/>
        <v>0</v>
      </c>
      <c r="AN139" s="48">
        <f t="shared" si="58"/>
        <v>0</v>
      </c>
      <c r="AO139" s="48">
        <f t="shared" si="59"/>
        <v>-312</v>
      </c>
    </row>
    <row r="140" spans="1:41" s="48" customFormat="1" ht="17.25" thickBot="1">
      <c r="A140" s="39">
        <v>121</v>
      </c>
      <c r="B140" s="40" t="s">
        <v>153</v>
      </c>
      <c r="C140" s="40"/>
      <c r="D140" s="41">
        <f t="shared" si="52"/>
        <v>6601.5</v>
      </c>
      <c r="E140" s="41">
        <f t="shared" si="53"/>
        <v>5154.2</v>
      </c>
      <c r="F140" s="42">
        <f t="shared" si="41"/>
        <v>1447.3000000000002</v>
      </c>
      <c r="G140" s="41">
        <v>6601.5</v>
      </c>
      <c r="H140" s="43">
        <v>5154.2</v>
      </c>
      <c r="I140" s="44">
        <f t="shared" si="42"/>
        <v>1447.3000000000002</v>
      </c>
      <c r="J140" s="45"/>
      <c r="K140" s="43"/>
      <c r="L140" s="44">
        <f t="shared" si="43"/>
        <v>0</v>
      </c>
      <c r="M140" s="45"/>
      <c r="N140" s="43"/>
      <c r="O140" s="44">
        <f t="shared" si="44"/>
        <v>0</v>
      </c>
      <c r="P140" s="45"/>
      <c r="Q140" s="43"/>
      <c r="R140" s="44">
        <f t="shared" si="49"/>
        <v>0</v>
      </c>
      <c r="S140" s="45"/>
      <c r="T140" s="43"/>
      <c r="U140" s="44">
        <f t="shared" si="54"/>
        <v>0</v>
      </c>
      <c r="V140" s="46">
        <f t="shared" si="55"/>
        <v>6601.5</v>
      </c>
      <c r="W140" s="46">
        <f t="shared" si="50"/>
        <v>5038.7</v>
      </c>
      <c r="X140" s="44">
        <f t="shared" si="45"/>
        <v>1562.8000000000002</v>
      </c>
      <c r="Y140" s="47">
        <v>4452</v>
      </c>
      <c r="Z140" s="43">
        <v>3945.5</v>
      </c>
      <c r="AA140" s="44">
        <f t="shared" si="46"/>
        <v>506.5</v>
      </c>
      <c r="AB140" s="47">
        <v>1845</v>
      </c>
      <c r="AC140" s="43">
        <v>1042.2</v>
      </c>
      <c r="AD140" s="44">
        <f t="shared" si="47"/>
        <v>802.8</v>
      </c>
      <c r="AE140" s="45"/>
      <c r="AF140" s="43"/>
      <c r="AG140" s="44">
        <f t="shared" si="48"/>
        <v>0</v>
      </c>
      <c r="AH140" s="45">
        <v>304.5</v>
      </c>
      <c r="AI140" s="43">
        <v>51</v>
      </c>
      <c r="AJ140" s="42">
        <f t="shared" si="51"/>
        <v>253.5</v>
      </c>
      <c r="AK140" s="48">
        <f t="shared" si="56"/>
        <v>115.5</v>
      </c>
      <c r="AL140" s="48">
        <f t="shared" si="57"/>
        <v>0</v>
      </c>
      <c r="AN140" s="48">
        <f t="shared" si="58"/>
        <v>0</v>
      </c>
      <c r="AO140" s="48">
        <f t="shared" si="59"/>
        <v>-115.5</v>
      </c>
    </row>
    <row r="141" spans="1:41" ht="17.25" thickBot="1">
      <c r="A141" s="27"/>
      <c r="B141" s="35" t="s">
        <v>125</v>
      </c>
      <c r="C141" s="36">
        <f aca="true" t="shared" si="60" ref="C141:Q141">SUM(C21:C140)</f>
        <v>440212.4540000001</v>
      </c>
      <c r="D141" s="36">
        <f t="shared" si="60"/>
        <v>4439107.585</v>
      </c>
      <c r="E141" s="36">
        <f t="shared" si="60"/>
        <v>4398477.000000002</v>
      </c>
      <c r="F141" s="36">
        <f t="shared" si="60"/>
        <v>40630.584999999955</v>
      </c>
      <c r="G141" s="36">
        <f t="shared" si="60"/>
        <v>365360.4</v>
      </c>
      <c r="H141" s="36">
        <f t="shared" si="60"/>
        <v>328329.49999999994</v>
      </c>
      <c r="I141" s="36">
        <f t="shared" si="60"/>
        <v>37030.899999999994</v>
      </c>
      <c r="J141" s="36">
        <f t="shared" si="60"/>
        <v>6384.900000000001</v>
      </c>
      <c r="K141" s="36">
        <f t="shared" si="60"/>
        <v>7524.499999999999</v>
      </c>
      <c r="L141" s="36">
        <f t="shared" si="60"/>
        <v>-1139.6000000000001</v>
      </c>
      <c r="M141" s="36">
        <f t="shared" si="60"/>
        <v>11349.099999999999</v>
      </c>
      <c r="N141" s="36">
        <f t="shared" si="60"/>
        <v>18248.200000000004</v>
      </c>
      <c r="O141" s="36">
        <f t="shared" si="60"/>
        <v>-6899.099999999999</v>
      </c>
      <c r="P141" s="36">
        <f t="shared" si="60"/>
        <v>4050180.1849999996</v>
      </c>
      <c r="Q141" s="36">
        <f t="shared" si="60"/>
        <v>4036129.300000001</v>
      </c>
      <c r="R141" s="36">
        <f aca="true" t="shared" si="61" ref="R141:AJ141">SUM(R21:R140)</f>
        <v>14050.884999999991</v>
      </c>
      <c r="S141" s="36">
        <f t="shared" si="61"/>
        <v>5833</v>
      </c>
      <c r="T141" s="36">
        <f t="shared" si="61"/>
        <v>8245.5</v>
      </c>
      <c r="U141" s="36">
        <f t="shared" si="61"/>
        <v>-2412.4999999999995</v>
      </c>
      <c r="V141" s="36">
        <f t="shared" si="61"/>
        <v>4879320.036000002</v>
      </c>
      <c r="W141" s="36">
        <f t="shared" si="61"/>
        <v>4289590.499999998</v>
      </c>
      <c r="X141" s="36">
        <f t="shared" si="61"/>
        <v>589729.5359999997</v>
      </c>
      <c r="Y141" s="36">
        <f t="shared" si="61"/>
        <v>4114589.868193096</v>
      </c>
      <c r="Z141" s="36">
        <f t="shared" si="61"/>
        <v>3837814.3</v>
      </c>
      <c r="AA141" s="36">
        <f t="shared" si="61"/>
        <v>276775.5681930966</v>
      </c>
      <c r="AB141" s="36">
        <f t="shared" si="61"/>
        <v>571549.120049055</v>
      </c>
      <c r="AC141" s="36">
        <f t="shared" si="61"/>
        <v>365586.9</v>
      </c>
      <c r="AD141" s="36">
        <f t="shared" si="61"/>
        <v>205962.22004905503</v>
      </c>
      <c r="AE141" s="36">
        <f t="shared" si="61"/>
        <v>0</v>
      </c>
      <c r="AF141" s="36">
        <f t="shared" si="61"/>
        <v>0</v>
      </c>
      <c r="AG141" s="36">
        <f t="shared" si="61"/>
        <v>0</v>
      </c>
      <c r="AH141" s="36">
        <f t="shared" si="61"/>
        <v>193181.0477578485</v>
      </c>
      <c r="AI141" s="36">
        <f t="shared" si="61"/>
        <v>86189.3</v>
      </c>
      <c r="AJ141" s="36">
        <f t="shared" si="61"/>
        <v>106991.7477578485</v>
      </c>
      <c r="AL141" s="1">
        <f t="shared" si="57"/>
        <v>0.0029999976977705956</v>
      </c>
      <c r="AN141" s="1">
        <f t="shared" si="58"/>
        <v>-0.0029999978723935783</v>
      </c>
      <c r="AO141" s="1">
        <f t="shared" si="59"/>
        <v>-549098.9540000039</v>
      </c>
    </row>
    <row r="142" spans="34:35" ht="16.5" hidden="1">
      <c r="AH142" s="37" t="s">
        <v>126</v>
      </c>
      <c r="AI142" s="37"/>
    </row>
    <row r="143" spans="34:35" ht="16.5" hidden="1">
      <c r="AH143" s="37"/>
      <c r="AI143" s="37"/>
    </row>
    <row r="144" spans="34:35" ht="16.5" hidden="1">
      <c r="AH144" s="37"/>
      <c r="AI144" s="37"/>
    </row>
    <row r="145" spans="34:35" ht="16.5" hidden="1">
      <c r="AH145" s="37"/>
      <c r="AI145" s="37"/>
    </row>
    <row r="146" ht="16.5" hidden="1">
      <c r="AH146" s="1" t="s">
        <v>127</v>
      </c>
    </row>
    <row r="147" ht="16.5" hidden="1"/>
    <row r="148" ht="16.5" hidden="1"/>
  </sheetData>
  <sheetProtection/>
  <mergeCells count="16">
    <mergeCell ref="Y17:AJ17"/>
    <mergeCell ref="G18:I18"/>
    <mergeCell ref="J18:L18"/>
    <mergeCell ref="M18:O18"/>
    <mergeCell ref="P18:R18"/>
    <mergeCell ref="S18:U18"/>
    <mergeCell ref="Y18:AA18"/>
    <mergeCell ref="AB18:AD18"/>
    <mergeCell ref="AE18:AG18"/>
    <mergeCell ref="AH18:AJ18"/>
    <mergeCell ref="A17:A19"/>
    <mergeCell ref="B17:B19"/>
    <mergeCell ref="C17:C19"/>
    <mergeCell ref="D17:F18"/>
    <mergeCell ref="G17:U17"/>
    <mergeCell ref="V17:X18"/>
  </mergeCells>
  <printOptions/>
  <pageMargins left="0.51" right="0.47" top="0.23" bottom="0.16" header="0.16" footer="0.26"/>
  <pageSetup horizontalDpi="600" verticalDpi="6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VectorPlus_2016</cp:lastModifiedBy>
  <cp:lastPrinted>2017-02-22T08:03:20Z</cp:lastPrinted>
  <dcterms:created xsi:type="dcterms:W3CDTF">2013-07-12T05:52:10Z</dcterms:created>
  <dcterms:modified xsi:type="dcterms:W3CDTF">2018-11-02T12:50:47Z</dcterms:modified>
  <cp:category/>
  <cp:version/>
  <cp:contentType/>
  <cp:contentStatus/>
</cp:coreProperties>
</file>