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65431" windowWidth="9585" windowHeight="11640" tabRatio="845" firstSheet="2" activeTab="2"/>
  </bookViews>
  <sheets>
    <sheet name="Kotajq (4)" sheetId="1" r:id="rId1"/>
    <sheet name="Kotajq (3)" sheetId="2" r:id="rId2"/>
    <sheet name="Kotajq" sheetId="3" r:id="rId3"/>
  </sheets>
  <definedNames/>
  <calcPr fullCalcOnLoad="1"/>
</workbook>
</file>

<file path=xl/sharedStrings.xml><?xml version="1.0" encoding="utf-8"?>
<sst xmlns="http://schemas.openxmlformats.org/spreadsheetml/2006/main" count="228" uniqueCount="183">
  <si>
    <t>ÙÇÝã¨ 400 ³ß. áõÝ»óáÕ ¹åñáóÝ»ñÇ ÃÇíÁ</t>
  </si>
  <si>
    <t>N/N</t>
  </si>
  <si>
    <t>երեխաների թիվը</t>
  </si>
  <si>
    <t>10-11 ¹³ë³ñ³ÝóÇÝ»ñ</t>
  </si>
  <si>
    <t>ÈñÇí ÙÇçÝ³Ï³ñ· ÏñÃáõÃÛáõÝ</t>
  </si>
  <si>
    <t>Ընդամենը</t>
  </si>
  <si>
    <t>ÀÝ¹³Ù»ÝÁ</t>
  </si>
  <si>
    <t>µ³ñÓñÉ»éÝ³ÛÇÝ</t>
  </si>
  <si>
    <t>É»éÝ³ÛÇÝ</t>
  </si>
  <si>
    <t>Ñ³ñÃ³í³Ûñ³ÛÇÝ</t>
  </si>
  <si>
    <t xml:space="preserve"> Îáï³ÛùÇ Ù³ñ½å»ï³ñ³Ý </t>
  </si>
  <si>
    <t>ÁÝ¹³Ù»ÝÁ ¹åñáóÝ»ñÇ ÃÇíÁ</t>
  </si>
  <si>
    <t>Îáï³Ûù</t>
  </si>
  <si>
    <t xml:space="preserve"> Կոտայքի մարզպետարան </t>
  </si>
  <si>
    <t>Անվանումը</t>
  </si>
  <si>
    <t>աշակերտների միջին տարեկան թիվը</t>
  </si>
  <si>
    <t xml:space="preserve"> Արամուսի  մ/դ </t>
  </si>
  <si>
    <t xml:space="preserve"> Բալահովիտի  մ/դ</t>
  </si>
  <si>
    <t xml:space="preserve"> Գառնիի   թիվ 1  հիմ./դ </t>
  </si>
  <si>
    <t xml:space="preserve"> Գեղաշենի  մ/դ   լեռ.   </t>
  </si>
  <si>
    <t xml:space="preserve"> Գողթի  մ/դ </t>
  </si>
  <si>
    <t xml:space="preserve"> Մայակովսկու  մ/դ</t>
  </si>
  <si>
    <t xml:space="preserve"> Զառի  մ/դ   լեռ.   </t>
  </si>
  <si>
    <t xml:space="preserve"> Նոր-Հաճընի   թիվ  3  հիմ./դ</t>
  </si>
  <si>
    <t xml:space="preserve"> Բուժականի  մ/դ  լեռ.</t>
  </si>
  <si>
    <t>Աշխատավարձի ֆոնդ</t>
  </si>
  <si>
    <t>Դրույք</t>
  </si>
  <si>
    <t xml:space="preserve">  Աբովյանի  թիվ 2  հիմ./դ</t>
  </si>
  <si>
    <t xml:space="preserve">  Աբովյանի  թիվ 5  հիմ./դ</t>
  </si>
  <si>
    <t xml:space="preserve">  Աբովյանի  թիվ 7  հիմ./դ</t>
  </si>
  <si>
    <t xml:space="preserve">  Աբովյանի  թիվ 8  հիմ./դ</t>
  </si>
  <si>
    <t xml:space="preserve">  Աբովյանի  թիվ 10  հիմ./դ</t>
  </si>
  <si>
    <t xml:space="preserve"> Բյուրեղավանի   հիմ./դ </t>
  </si>
  <si>
    <t xml:space="preserve"> Արզնի  մ/դ </t>
  </si>
  <si>
    <t xml:space="preserve"> Ակունքի  մ/դ  </t>
  </si>
  <si>
    <t xml:space="preserve"> Առինջի  մ/դ  </t>
  </si>
  <si>
    <t xml:space="preserve"> Զովքի  մ/դ   լեռ.  </t>
  </si>
  <si>
    <t xml:space="preserve"> Կամարիսի  մ/դ </t>
  </si>
  <si>
    <t xml:space="preserve"> Կապուտանի  մ/դ   լեռ. </t>
  </si>
  <si>
    <t xml:space="preserve"> Կոտայքի  մ/դ  </t>
  </si>
  <si>
    <t xml:space="preserve"> Ձորաղբյուրի  մ/դ </t>
  </si>
  <si>
    <t xml:space="preserve"> Նոր  Գյուղի   մ/դ</t>
  </si>
  <si>
    <t xml:space="preserve"> Պտղնիի  մ/դ  </t>
  </si>
  <si>
    <t xml:space="preserve"> Ջրվեժի  մ/դ</t>
  </si>
  <si>
    <t>Գետարգել/ Ռադիոկայանի / հիմն.դպ.</t>
  </si>
  <si>
    <t xml:space="preserve"> Եղվարդի  թիվ  2 հիմ/դ</t>
  </si>
  <si>
    <t xml:space="preserve"> Եղվարդի  թիվ  3 հիմ/դ</t>
  </si>
  <si>
    <t xml:space="preserve"> Արգելի   մ/դ</t>
  </si>
  <si>
    <t xml:space="preserve"> Նոր-Հաճընի   թիվ  1  հիմ./դ</t>
  </si>
  <si>
    <t xml:space="preserve"> Նոր-Հաճընի   թիվ  4  հիմ./դ</t>
  </si>
  <si>
    <t xml:space="preserve"> Արագյուղի   մ/դ</t>
  </si>
  <si>
    <t xml:space="preserve"> Զորավանի   մ/դ</t>
  </si>
  <si>
    <t xml:space="preserve"> Մրգաշենի   մ/դ</t>
  </si>
  <si>
    <t xml:space="preserve"> Նոր-Գեղիի  թիվ 1 մ/դ</t>
  </si>
  <si>
    <t xml:space="preserve"> Նոր-Գեղիի  թիվ 2 մ/դ</t>
  </si>
  <si>
    <t xml:space="preserve"> Նոր  Երզնկայի  մ/դ</t>
  </si>
  <si>
    <t xml:space="preserve"> Նոր-Արտամետի  մ/դ</t>
  </si>
  <si>
    <t xml:space="preserve"> Պռոշյանի  մ/դ</t>
  </si>
  <si>
    <t xml:space="preserve"> Քանաքեռավանի  մ/դ</t>
  </si>
  <si>
    <t xml:space="preserve"> Քասախի   թիվ  1  մ/դ</t>
  </si>
  <si>
    <t xml:space="preserve"> Քասախի   թիվ  2  մ/դ</t>
  </si>
  <si>
    <t xml:space="preserve"> Զովունու   մ/դ</t>
  </si>
  <si>
    <t xml:space="preserve"> Ծաղկաձորի  մ/դ  լեռ.</t>
  </si>
  <si>
    <t xml:space="preserve"> Աղավնաձորի  մ/դ  լեռ.</t>
  </si>
  <si>
    <t xml:space="preserve"> Ալափարսի մ/դ</t>
  </si>
  <si>
    <t xml:space="preserve"> Արզականի մ/դ</t>
  </si>
  <si>
    <t xml:space="preserve"> Բջնիի   մ/դ</t>
  </si>
  <si>
    <t xml:space="preserve"> Լեռնանիստի  մ/դ  բ/լ</t>
  </si>
  <si>
    <t xml:space="preserve"> Մեղրաձորի  մ/դ  լեռ.</t>
  </si>
  <si>
    <t xml:space="preserve"> Սոլակի  մ/դ  լեռ.</t>
  </si>
  <si>
    <t xml:space="preserve"> Քաղսիի  մ/դ  լեռ.</t>
  </si>
  <si>
    <t xml:space="preserve"> Ֆանտանի  մ/դ  լեռ.</t>
  </si>
  <si>
    <t>Հրազդանի  թիվ  2 հիմ./դ  լեռ.</t>
  </si>
  <si>
    <t>Հրազդանի  թիվ  4 հիմ./դ լեռ.</t>
  </si>
  <si>
    <t>Հրազդանի  թիվ  5 հիմ./դ  լեռ.</t>
  </si>
  <si>
    <t>Հրազդանի  թիվ  6 հիմ./դ  լեռ.</t>
  </si>
  <si>
    <t>Հրազդանի  թիվ  8  հիմ./դ լեռ.</t>
  </si>
  <si>
    <t>Հրազդանի  թիվ  9  հիմ./դ լեռ.</t>
  </si>
  <si>
    <t>Հրազդանի  թիվ  11  հիմ./դ  լեռ.</t>
  </si>
  <si>
    <t>Հրազդանի  թիվ  12  հիմ./դ  լեռ.</t>
  </si>
  <si>
    <t>Հրազդանի  թիվ  14  հիմ./դ  լեռ.</t>
  </si>
  <si>
    <t xml:space="preserve"> Չարենցավանի  թիվ 2 հիմ./դ</t>
  </si>
  <si>
    <t xml:space="preserve"> Չարենցավանի  թիվ 3 հիմ./դ</t>
  </si>
  <si>
    <t xml:space="preserve"> Չարենցավանի  թիվ 4 հիմ./դ</t>
  </si>
  <si>
    <t xml:space="preserve"> Չարենցավանի  թիվ 5 հիմ./դ</t>
  </si>
  <si>
    <t xml:space="preserve"> Չարենցավանի  թիվ 6 հիմ./դ</t>
  </si>
  <si>
    <t>Վարչական</t>
  </si>
  <si>
    <t>Ուսումնաօժանդակ</t>
  </si>
  <si>
    <t>Հաշվապահ</t>
  </si>
  <si>
    <t>Գումար</t>
  </si>
  <si>
    <t>Տարբերություն</t>
  </si>
  <si>
    <t>Դրույքների թիվ</t>
  </si>
  <si>
    <t xml:space="preserve">ՀՀ Կոտայքի մարզպետարանի ենթակայության հանրակրթական ուսուցման ՊՈԱԿ-ների հաստիքային միավորների վերաբերյալ </t>
  </si>
  <si>
    <t>ՏԵՂԵԿԱՆՔ</t>
  </si>
  <si>
    <t xml:space="preserve">  ²µáíÛ³ÝÇ  ÃÇí 2  ÑÇÙ./¹</t>
  </si>
  <si>
    <t xml:space="preserve">  ²µáíÛ³ÝÇ  ÃÇí 5  ÑÇÙ./¹</t>
  </si>
  <si>
    <t xml:space="preserve">  ²µáíÛ³ÝÇ  ÃÇí 7  ÑÇÙ./¹</t>
  </si>
  <si>
    <t xml:space="preserve">  ²µáíÛ³ÝÇ  ÃÇí 8  ÑÇÙ./¹</t>
  </si>
  <si>
    <t xml:space="preserve">  ²µáíÛ³ÝÇ  ÃÇí 10  ÑÇÙ./¹</t>
  </si>
  <si>
    <t xml:space="preserve"> ´Ûáõñ»Õ³í³ÝÇ   ÑÇÙ./¹ </t>
  </si>
  <si>
    <t xml:space="preserve"> ²ñ½ÝÇ  Ù/¹ </t>
  </si>
  <si>
    <t xml:space="preserve"> ²ñ³ÙáõëÇ  Ù/¹ </t>
  </si>
  <si>
    <t xml:space="preserve"> ²ÏáõÝùÇ  Ù/¹  </t>
  </si>
  <si>
    <t xml:space="preserve"> ²éÇÝçÇ  Ù/¹  </t>
  </si>
  <si>
    <t xml:space="preserve"> ´³É³ÑáíÇïÇ  Ù/¹</t>
  </si>
  <si>
    <t xml:space="preserve"> ¶³éÝÇÇ   ÃÇí 1  ÑÇÙ./¹ </t>
  </si>
  <si>
    <t xml:space="preserve"> ¶³éÝÇ µ³Ý³í.  ÑÇÙ. ¹å.</t>
  </si>
  <si>
    <t xml:space="preserve"> ¶»Õ³¹ÇñÇ  Ù/¹  </t>
  </si>
  <si>
    <t xml:space="preserve"> ¶»Õ³ß»ÝÇ  Ù/¹   É»é.   </t>
  </si>
  <si>
    <t xml:space="preserve"> ¶»Õ³ñ¹Ç Ù/¹  É»é. </t>
  </si>
  <si>
    <t xml:space="preserve"> ¶áÕÃÇ  Ù/¹ </t>
  </si>
  <si>
    <t xml:space="preserve"> ¼áíùÇ  Ù/¹   É»é.  </t>
  </si>
  <si>
    <t xml:space="preserve"> Î³Ù³ñÇëÇ  Ù/¹ </t>
  </si>
  <si>
    <t xml:space="preserve"> Î³åáõï³ÝÇ  Ù/¹   É»é. </t>
  </si>
  <si>
    <t xml:space="preserve"> Ø³Û³ÏáíëÏáõ  Ù/¹</t>
  </si>
  <si>
    <t xml:space="preserve"> Îáï³ÛùÇ  Ù/¹  </t>
  </si>
  <si>
    <t xml:space="preserve"> Ð³ïÇëÇ  Ù/¹  µ/É</t>
  </si>
  <si>
    <t xml:space="preserve"> ¼³éÇ  Ù/¹   É»é.   </t>
  </si>
  <si>
    <t xml:space="preserve"> Òáñ³ÕµÛáõñÇ  Ù/¹ </t>
  </si>
  <si>
    <t xml:space="preserve"> Üáñ  ¶ÛáõÕÇ   Ù/¹</t>
  </si>
  <si>
    <t xml:space="preserve"> ÜáõéÝáõëÇ  Ù/¹</t>
  </si>
  <si>
    <t xml:space="preserve"> àÕç³µ»ñ¹Ç  Ù/¹   É»é.   </t>
  </si>
  <si>
    <t xml:space="preserve"> äïÕÝÇÇ  Ù/¹  </t>
  </si>
  <si>
    <t xml:space="preserve"> ì»ñÇÝ äïÕÝÇÇ Ù/¹  </t>
  </si>
  <si>
    <t xml:space="preserve"> æñí»ÅÇ  Ù/¹</t>
  </si>
  <si>
    <t xml:space="preserve"> æñ³µ»ñÇ Ù/¹  É»é.</t>
  </si>
  <si>
    <t xml:space="preserve"> ê¨³µ»ñ¹Ç   Ù/¹  µ/É  </t>
  </si>
  <si>
    <t xml:space="preserve"> Î³ÃÝ³ÕµÛáõñÇ   ÑÇÙ. ¹å  </t>
  </si>
  <si>
    <t>¶»ï³ñ·»É/ è³¹ÇáÏ³Û³ÝÇ / ÑÇÙÝ.¹å.</t>
  </si>
  <si>
    <t xml:space="preserve"> Ð³ó³í³Ý  Ù/¹</t>
  </si>
  <si>
    <t xml:space="preserve"> ºÕí³ñ¹Ç  ÃÇí  2 ÑÇÙ/¹</t>
  </si>
  <si>
    <t xml:space="preserve"> ºÕí³ñ¹Ç  ÃÇí  3 ÑÇÙ/¹</t>
  </si>
  <si>
    <t xml:space="preserve"> ²ñ·»ÉÇ   Ù/¹</t>
  </si>
  <si>
    <t xml:space="preserve"> Üáñ-Ð³×ÁÝÇ   ÃÇí  1  ÑÇÙ./¹</t>
  </si>
  <si>
    <t xml:space="preserve"> Üáñ-Ð³×ÁÝÇ   ÃÇí  3  ÑÇÙ./¹</t>
  </si>
  <si>
    <t xml:space="preserve"> Üáñ-Ð³×ÁÝÇ   ÃÇí  4  ÑÇÙ./¹</t>
  </si>
  <si>
    <t xml:space="preserve"> ²ñ³·ÛáõÕÇ   Ù/¹</t>
  </si>
  <si>
    <t xml:space="preserve"> ´áõÅ³Ï³ÝÇ  Ù/¹  É»é.</t>
  </si>
  <si>
    <t xml:space="preserve"> ¶»ï³Ù»çÇ   Ù/¹</t>
  </si>
  <si>
    <t xml:space="preserve"> ¼áñ³í³ÝÇ   Ù/¹</t>
  </si>
  <si>
    <t xml:space="preserve"> Øñ·³ß»ÝÇ   Ù/¹</t>
  </si>
  <si>
    <t xml:space="preserve"> Üáñ-¶»ÕÇÇ  ÃÇí 1 Ù/¹</t>
  </si>
  <si>
    <t xml:space="preserve"> Üáñ-¶»ÕÇÇ  ÃÇí 2 Ù/¹</t>
  </si>
  <si>
    <t xml:space="preserve"> Üáñ  ºñ½ÝÏ³ÛÇ  Ù/¹</t>
  </si>
  <si>
    <t xml:space="preserve"> Üáñ-²ñï³Ù»ïÇ  Ù/¹</t>
  </si>
  <si>
    <t xml:space="preserve"> äéáßÛ³ÝÇ  Ù/¹</t>
  </si>
  <si>
    <t xml:space="preserve"> ø³Ý³ù»é³í³ÝÇ  Ù/¹</t>
  </si>
  <si>
    <t xml:space="preserve"> ø³ë³ËÇ   ÃÇí  1  Ù/¹</t>
  </si>
  <si>
    <t xml:space="preserve"> ø³ë³ËÇ   ÃÇí  2  Ù/¹</t>
  </si>
  <si>
    <t xml:space="preserve"> ø³ñ³ß³ÙµÇ  Ù/¹</t>
  </si>
  <si>
    <t xml:space="preserve"> ¼áíáõÝáõ   Ù/¹</t>
  </si>
  <si>
    <t xml:space="preserve"> ê³ñ³É³ÝçÇ  ÑÇÙ.  ¹å. É»é.</t>
  </si>
  <si>
    <t xml:space="preserve"> Â»Õ»ÝÇùÇ Ù/¹</t>
  </si>
  <si>
    <t xml:space="preserve"> Ì³ÕÏ³ÓáñÇ  Ù/¹  É»é.</t>
  </si>
  <si>
    <t xml:space="preserve"> ²Õ³íÝ³ÓáñÇ  Ù/¹  É»é.</t>
  </si>
  <si>
    <t xml:space="preserve"> ²É³÷³ñëÇ Ù/¹</t>
  </si>
  <si>
    <t xml:space="preserve"> ²ñ½³Ï³ÝÇ Ù/¹</t>
  </si>
  <si>
    <t xml:space="preserve"> ²ñï³í³½Ç Ù/¹  É»é.</t>
  </si>
  <si>
    <t xml:space="preserve"> ´çÝÇÇ   Ù/¹</t>
  </si>
  <si>
    <t xml:space="preserve"> È»éÝ³ÝÇëïÇ  Ù/¹  µ/É</t>
  </si>
  <si>
    <t xml:space="preserve"> Î³ñ»ÝÇëÇ Ù/¹</t>
  </si>
  <si>
    <t xml:space="preserve"> Ø³ñÙ³ñÇÏÇ  Ù/¹  É»é.</t>
  </si>
  <si>
    <t xml:space="preserve"> Ø»Õñ³ÓáñÇ  Ù/¹  É»é.</t>
  </si>
  <si>
    <t xml:space="preserve"> æñ³é³ïÇ Ù/¹  É»é.</t>
  </si>
  <si>
    <t xml:space="preserve"> êáÉ³ÏÇ  Ù/¹  É»é.</t>
  </si>
  <si>
    <t xml:space="preserve"> öÛáõÝÇÏÇ Ù/¹  É»é.</t>
  </si>
  <si>
    <t xml:space="preserve"> ø³ÕëÇÇ  Ù/¹  É»é.</t>
  </si>
  <si>
    <t xml:space="preserve"> ü³Ýï³ÝÇ  Ù/¹  É»é.</t>
  </si>
  <si>
    <t>Ðñ³½¹³ÝÇ  ÃÇí  2 ÑÇÙ./¹  É»é.</t>
  </si>
  <si>
    <t>Ðñ³½¹³ÝÇ  ÃÇí  4 ÑÇÙ./¹ É»é.</t>
  </si>
  <si>
    <t>Ðñ³½¹³ÝÇ  ÃÇí  5 ÑÇÙ./¹  É»é.</t>
  </si>
  <si>
    <t>Ðñ³½¹³ÝÇ  ÃÇí  6 ÑÇÙ./¹  É»é.</t>
  </si>
  <si>
    <t>Ðñ³½¹³ÝÇ  ÃÇí 7 Ù/¹  É»é.</t>
  </si>
  <si>
    <t>Ðñ³½¹³ÝÇ  ÃÇí  8  ÑÇÙ./¹ É»é.</t>
  </si>
  <si>
    <t>Ðñ³½¹³ÝÇ  ÃÇí  9  ÑÇÙ./¹ É»é.</t>
  </si>
  <si>
    <t>Ðñ³½¹³ÝÇ  ÃÇí  11  ÑÇÙ./¹  É»é.</t>
  </si>
  <si>
    <t>Ðñ³½¹³ÝÇ  ÃÇí  12  ÑÇÙ./¹  É»é.</t>
  </si>
  <si>
    <t>Ðñ³½¹³ÝÇ  ÃÇí  14  ÑÇÙ./¹  É»é.</t>
  </si>
  <si>
    <t xml:space="preserve"> â³ñ»Ýó³í³ÝÇ  ÃÇí 2 ÑÇÙ./¹</t>
  </si>
  <si>
    <t xml:space="preserve"> â³ñ»Ýó³í³ÝÇ  ÃÇí 3 ÑÇÙ./¹</t>
  </si>
  <si>
    <t xml:space="preserve"> â³ñ»Ýó³í³ÝÇ  ÃÇí 4 ÑÇÙ./¹</t>
  </si>
  <si>
    <t xml:space="preserve"> â³ñ»Ýó³í³ÝÇ  ÃÇí 5 ÑÇÙ./¹</t>
  </si>
  <si>
    <t xml:space="preserve"> â³ñ»Ýó³í³ÝÇ  ÃÇí 6 ÑÇÙ./¹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</si>
</sst>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_(* #,##0.0_);_(* \(#,##0.0\);_(* &quot;-&quot;??_);_(@_)"/>
    <numFmt numFmtId="187" formatCode="0.0"/>
    <numFmt numFmtId="188" formatCode="#,##0.0"/>
    <numFmt numFmtId="189" formatCode="0.0000"/>
    <numFmt numFmtId="190" formatCode="0.000"/>
    <numFmt numFmtId="191" formatCode="0.0000000"/>
    <numFmt numFmtId="192" formatCode="#,##0.000"/>
    <numFmt numFmtId="193" formatCode="#,##0.0000"/>
    <numFmt numFmtId="194" formatCode="_(* #,##0_);_(* \(#,##0\);_(* &quot;-&quot;??_);_(@_)"/>
    <numFmt numFmtId="195" formatCode="_(* #,##0.000_);_(* \(#,##0.000\);_(* &quot;-&quot;??_);_(@_)"/>
    <numFmt numFmtId="196" formatCode="_-* #,##0.0_р_._-;\-* #,##0.0_р_._-;_-* &quot;-&quot;?_р_._-;_-@_-"/>
    <numFmt numFmtId="197" formatCode="_(* #,##0.0000000_);_(* \(#,##0.0000000\);_(* &quot;-&quot;??_);_(@_)"/>
    <numFmt numFmtId="198" formatCode="_-* #,##0_р_._-;\-* #,##0_р_._-;_-* &quot;-&quot;??_р_._-;_-@_-"/>
    <numFmt numFmtId="199" formatCode="_-* #,##0_р_._-;\-* #,##0_р_._-;_-* &quot;-&quot;?_р_._-;_-@_-"/>
    <numFmt numFmtId="200" formatCode="#,##0.0000000"/>
    <numFmt numFmtId="201" formatCode="_(* #,##0.00000000_);_(* \(#,##0.00000000\);_(* &quot;-&quot;??_);_(@_)"/>
    <numFmt numFmtId="202" formatCode="_(* #,##0.0_);_(* \(#,##0.0\);_(* &quot;-&quot;?_);_(@_)"/>
    <numFmt numFmtId="203" formatCode="0;[Red]0"/>
    <numFmt numFmtId="204" formatCode="0.000000"/>
    <numFmt numFmtId="205" formatCode="0.00000"/>
    <numFmt numFmtId="206" formatCode="_(* #,##0.000_);_(* \(#,##0.000\);_(* &quot;-&quot;???_);_(@_)"/>
    <numFmt numFmtId="207" formatCode="0.00000000"/>
    <numFmt numFmtId="208" formatCode="#,##0.00000000000"/>
    <numFmt numFmtId="209" formatCode="#,##0.0000000000"/>
    <numFmt numFmtId="210" formatCode="#,##0.000000000"/>
    <numFmt numFmtId="211" formatCode="#,##0.00000000"/>
    <numFmt numFmtId="212" formatCode="#,##0.000000"/>
    <numFmt numFmtId="213" formatCode="#,##0.00000"/>
    <numFmt numFmtId="214" formatCode="_(* #,##0.00000000000_);_(* \(#,##0.00000000000\);_(* &quot;-&quot;???????????_);_(@_)"/>
    <numFmt numFmtId="215" formatCode="_(* #,##0.0000_);_(* \(#,##0.0000\);_(* &quot;-&quot;????_);_(@_)"/>
    <numFmt numFmtId="216" formatCode="_(* #,##0.0000000000000_);_(* \(#,##0.0000000000000\);_(* &quot;-&quot;?????????????_);_(@_)"/>
    <numFmt numFmtId="217" formatCode="0.000000000"/>
    <numFmt numFmtId="218" formatCode="_(* #,##0.0000_);_(* \(#,##0.0000\);_(* &quot;-&quot;??_);_(@_)"/>
    <numFmt numFmtId="219" formatCode="_(* #,##0.00000_);_(* \(#,##0.00000\);_(* &quot;-&quot;??_);_(@_)"/>
  </numFmts>
  <fonts count="46">
    <font>
      <sz val="12"/>
      <name val="Arial Armenian"/>
      <family val="0"/>
    </font>
    <font>
      <b/>
      <sz val="12"/>
      <name val="Arial Armenian"/>
      <family val="0"/>
    </font>
    <font>
      <i/>
      <sz val="12"/>
      <name val="Arial Armenian"/>
      <family val="0"/>
    </font>
    <font>
      <b/>
      <i/>
      <sz val="12"/>
      <name val="Arial Armenian"/>
      <family val="0"/>
    </font>
    <font>
      <sz val="8"/>
      <name val="Arial Armenian"/>
      <family val="2"/>
    </font>
    <font>
      <u val="single"/>
      <sz val="12"/>
      <color indexed="12"/>
      <name val="Arial Armenian"/>
      <family val="2"/>
    </font>
    <font>
      <u val="single"/>
      <sz val="12"/>
      <color indexed="36"/>
      <name val="Arial Armenian"/>
      <family val="2"/>
    </font>
    <font>
      <sz val="12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12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12" fillId="0" borderId="13" xfId="0" applyFont="1" applyBorder="1" applyAlignment="1">
      <alignment wrapText="1"/>
    </xf>
    <xf numFmtId="1" fontId="8" fillId="0" borderId="13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187" fontId="8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6"/>
  <sheetViews>
    <sheetView zoomScalePageLayoutView="0" workbookViewId="0" topLeftCell="A10">
      <selection activeCell="F47" sqref="F47"/>
    </sheetView>
  </sheetViews>
  <sheetFormatPr defaultColWidth="8.796875" defaultRowHeight="15"/>
  <cols>
    <col min="1" max="1" width="4.09765625" style="1" customWidth="1"/>
    <col min="2" max="2" width="22.09765625" style="1" customWidth="1"/>
    <col min="3" max="3" width="8" style="1" customWidth="1"/>
    <col min="4" max="4" width="7.296875" style="1" customWidth="1"/>
    <col min="5" max="5" width="9.69921875" style="1" customWidth="1"/>
    <col min="6" max="6" width="8" style="1" customWidth="1"/>
    <col min="7" max="8" width="9.69921875" style="1" customWidth="1"/>
    <col min="9" max="12" width="8.8984375" style="1" customWidth="1"/>
    <col min="13" max="13" width="9.69921875" style="1" customWidth="1"/>
    <col min="14" max="16384" width="8.8984375" style="1" customWidth="1"/>
  </cols>
  <sheetData>
    <row r="1" ht="17.25" hidden="1"/>
    <row r="2" ht="12" customHeight="1" hidden="1"/>
    <row r="3" spans="1:3" ht="25.5" customHeight="1" hidden="1">
      <c r="A3" s="2"/>
      <c r="B3" s="3" t="s">
        <v>10</v>
      </c>
      <c r="C3" s="2"/>
    </row>
    <row r="4" spans="1:3" s="6" customFormat="1" ht="52.5" customHeight="1">
      <c r="A4" s="5"/>
      <c r="B4" s="3" t="s">
        <v>13</v>
      </c>
      <c r="C4" s="23"/>
    </row>
    <row r="5" spans="1:13" s="6" customFormat="1" ht="81" customHeight="1">
      <c r="A5" s="7" t="s">
        <v>1</v>
      </c>
      <c r="B5" s="8" t="s">
        <v>14</v>
      </c>
      <c r="C5" s="24" t="s">
        <v>15</v>
      </c>
      <c r="D5" s="64" t="s">
        <v>86</v>
      </c>
      <c r="E5" s="64"/>
      <c r="F5" s="65" t="s">
        <v>88</v>
      </c>
      <c r="G5" s="66"/>
      <c r="H5" s="38"/>
      <c r="I5" s="64" t="s">
        <v>87</v>
      </c>
      <c r="J5" s="64"/>
      <c r="K5" s="64" t="s">
        <v>89</v>
      </c>
      <c r="L5" s="64" t="s">
        <v>90</v>
      </c>
      <c r="M5" s="67" t="s">
        <v>91</v>
      </c>
    </row>
    <row r="6" spans="1:13" s="6" customFormat="1" ht="30" customHeight="1">
      <c r="A6" s="9"/>
      <c r="B6" s="9"/>
      <c r="C6" s="9"/>
      <c r="D6" s="20" t="s">
        <v>26</v>
      </c>
      <c r="E6" s="16" t="s">
        <v>25</v>
      </c>
      <c r="F6" s="20" t="s">
        <v>26</v>
      </c>
      <c r="G6" s="16" t="s">
        <v>25</v>
      </c>
      <c r="H6" s="16"/>
      <c r="I6" s="20" t="s">
        <v>26</v>
      </c>
      <c r="J6" s="16" t="s">
        <v>25</v>
      </c>
      <c r="K6" s="64"/>
      <c r="L6" s="64"/>
      <c r="M6" s="68"/>
    </row>
    <row r="7" spans="1:13" s="6" customFormat="1" ht="12.75" customHeight="1">
      <c r="A7" s="9"/>
      <c r="B7" s="9"/>
      <c r="C7" s="9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7.25">
      <c r="A8" s="10">
        <v>1</v>
      </c>
      <c r="B8" s="34" t="s">
        <v>27</v>
      </c>
      <c r="C8" s="25">
        <v>1173</v>
      </c>
      <c r="D8" s="15">
        <v>3</v>
      </c>
      <c r="E8" s="15">
        <v>183822</v>
      </c>
      <c r="F8" s="15">
        <v>1</v>
      </c>
      <c r="G8" s="15">
        <v>105918</v>
      </c>
      <c r="H8" s="15">
        <f>G8*0.12</f>
        <v>12710.16</v>
      </c>
      <c r="I8" s="15">
        <v>15.5</v>
      </c>
      <c r="J8" s="15">
        <v>64132</v>
      </c>
      <c r="K8" s="15">
        <v>151864.94828215428</v>
      </c>
      <c r="L8" s="15">
        <v>21322.560793388286</v>
      </c>
      <c r="M8" s="15">
        <f>D8+F8+I8</f>
        <v>19.5</v>
      </c>
    </row>
    <row r="9" spans="1:13" ht="17.25">
      <c r="A9" s="10">
        <v>2</v>
      </c>
      <c r="B9" s="34" t="s">
        <v>28</v>
      </c>
      <c r="C9" s="25">
        <v>513</v>
      </c>
      <c r="D9" s="15">
        <v>3</v>
      </c>
      <c r="E9" s="15">
        <v>162413</v>
      </c>
      <c r="F9" s="15">
        <v>1</v>
      </c>
      <c r="G9" s="15">
        <v>96680</v>
      </c>
      <c r="H9" s="15">
        <f aca="true" t="shared" si="0" ref="H9:H46">G9*0.12</f>
        <v>11601.6</v>
      </c>
      <c r="I9" s="15">
        <v>12.84</v>
      </c>
      <c r="J9" s="15">
        <v>80516</v>
      </c>
      <c r="K9" s="15">
        <v>75842.30709106043</v>
      </c>
      <c r="L9" s="15">
        <v>13743.735438437427</v>
      </c>
      <c r="M9" s="15">
        <f>D9+F9+I9</f>
        <v>16.84</v>
      </c>
    </row>
    <row r="10" spans="1:13" ht="17.25">
      <c r="A10" s="10">
        <v>3</v>
      </c>
      <c r="B10" s="34" t="s">
        <v>29</v>
      </c>
      <c r="C10" s="25">
        <v>908.3333333333334</v>
      </c>
      <c r="D10" s="15">
        <v>3</v>
      </c>
      <c r="E10" s="15">
        <v>165343</v>
      </c>
      <c r="F10" s="15">
        <v>1</v>
      </c>
      <c r="G10" s="15">
        <v>96680</v>
      </c>
      <c r="H10" s="15">
        <f t="shared" si="0"/>
        <v>11601.6</v>
      </c>
      <c r="I10" s="15">
        <v>14.5</v>
      </c>
      <c r="J10" s="15">
        <v>61306</v>
      </c>
      <c r="K10" s="15">
        <v>123496.04539699582</v>
      </c>
      <c r="L10" s="15">
        <v>15333.145941932482</v>
      </c>
      <c r="M10" s="15">
        <f aca="true" t="shared" si="1" ref="M10:M33">D10+F10+I10</f>
        <v>18.5</v>
      </c>
    </row>
    <row r="11" spans="1:13" ht="17.25">
      <c r="A11" s="10">
        <v>4</v>
      </c>
      <c r="B11" s="34" t="s">
        <v>30</v>
      </c>
      <c r="C11" s="25">
        <v>368.66666666666663</v>
      </c>
      <c r="D11" s="15">
        <v>3</v>
      </c>
      <c r="E11" s="15">
        <v>151273</v>
      </c>
      <c r="F11" s="15">
        <v>1</v>
      </c>
      <c r="G11" s="15">
        <v>96680</v>
      </c>
      <c r="H11" s="15">
        <f t="shared" si="0"/>
        <v>11601.6</v>
      </c>
      <c r="I11" s="15">
        <v>12.5</v>
      </c>
      <c r="J11" s="15">
        <v>61239</v>
      </c>
      <c r="K11" s="15">
        <v>59647.56908593834</v>
      </c>
      <c r="L11" s="15">
        <v>9916.006075286</v>
      </c>
      <c r="M11" s="15">
        <f t="shared" si="1"/>
        <v>16.5</v>
      </c>
    </row>
    <row r="12" spans="1:13" ht="17.25">
      <c r="A12" s="10">
        <v>5</v>
      </c>
      <c r="B12" s="34" t="s">
        <v>31</v>
      </c>
      <c r="C12" s="25">
        <v>1394.3333333333335</v>
      </c>
      <c r="D12" s="15">
        <v>3</v>
      </c>
      <c r="E12" s="15">
        <v>207504</v>
      </c>
      <c r="F12" s="15">
        <v>1</v>
      </c>
      <c r="G12" s="15">
        <v>137466</v>
      </c>
      <c r="H12" s="15">
        <f t="shared" si="0"/>
        <v>16495.92</v>
      </c>
      <c r="I12" s="15">
        <v>14.8</v>
      </c>
      <c r="J12" s="15">
        <v>83827</v>
      </c>
      <c r="K12" s="15">
        <v>176524.59054282316</v>
      </c>
      <c r="L12" s="15">
        <v>25646.880277941673</v>
      </c>
      <c r="M12" s="15">
        <f t="shared" si="1"/>
        <v>18.8</v>
      </c>
    </row>
    <row r="13" spans="1:13" ht="17.25" customHeight="1">
      <c r="A13" s="10">
        <v>6</v>
      </c>
      <c r="B13" s="34" t="s">
        <v>32</v>
      </c>
      <c r="C13" s="25">
        <v>765.3333333333333</v>
      </c>
      <c r="D13" s="15">
        <v>3</v>
      </c>
      <c r="E13" s="15">
        <v>169272</v>
      </c>
      <c r="F13" s="15">
        <v>1</v>
      </c>
      <c r="G13" s="15">
        <v>100144</v>
      </c>
      <c r="H13" s="15">
        <f t="shared" si="0"/>
        <v>12017.279999999999</v>
      </c>
      <c r="I13" s="15">
        <v>12.75</v>
      </c>
      <c r="J13" s="15">
        <v>83969</v>
      </c>
      <c r="K13" s="15">
        <v>103738.82385170738</v>
      </c>
      <c r="L13" s="15">
        <v>17309.685331706874</v>
      </c>
      <c r="M13" s="15">
        <f t="shared" si="1"/>
        <v>16.75</v>
      </c>
    </row>
    <row r="14" spans="1:13" ht="17.25">
      <c r="A14" s="10">
        <v>7</v>
      </c>
      <c r="B14" s="34" t="s">
        <v>33</v>
      </c>
      <c r="C14" s="25">
        <v>380.33333333333337</v>
      </c>
      <c r="D14" s="15">
        <v>3</v>
      </c>
      <c r="E14" s="15">
        <v>162413</v>
      </c>
      <c r="F14" s="15">
        <v>1</v>
      </c>
      <c r="G14" s="15">
        <v>96680</v>
      </c>
      <c r="H14" s="15">
        <f t="shared" si="0"/>
        <v>11601.6</v>
      </c>
      <c r="I14" s="15">
        <v>13.84</v>
      </c>
      <c r="J14" s="15">
        <v>74698</v>
      </c>
      <c r="K14" s="15">
        <v>76020.15074025556</v>
      </c>
      <c r="L14" s="15">
        <v>9820.09515532515</v>
      </c>
      <c r="M14" s="15">
        <f t="shared" si="1"/>
        <v>17.84</v>
      </c>
    </row>
    <row r="15" spans="1:13" ht="17.25">
      <c r="A15" s="10">
        <v>8</v>
      </c>
      <c r="B15" s="34" t="s">
        <v>16</v>
      </c>
      <c r="C15" s="25">
        <v>511</v>
      </c>
      <c r="D15" s="15">
        <v>3</v>
      </c>
      <c r="E15" s="15">
        <v>172270</v>
      </c>
      <c r="F15" s="15">
        <v>1</v>
      </c>
      <c r="G15" s="15">
        <v>116888</v>
      </c>
      <c r="H15" s="15">
        <f t="shared" si="0"/>
        <v>14026.56</v>
      </c>
      <c r="I15" s="15">
        <v>11.5</v>
      </c>
      <c r="J15" s="15">
        <v>62350</v>
      </c>
      <c r="K15" s="15">
        <v>82829.34132117756</v>
      </c>
      <c r="L15" s="15">
        <v>10104.57423075373</v>
      </c>
      <c r="M15" s="15">
        <f t="shared" si="1"/>
        <v>15.5</v>
      </c>
    </row>
    <row r="16" spans="1:13" ht="17.25">
      <c r="A16" s="10">
        <v>9</v>
      </c>
      <c r="B16" s="34" t="s">
        <v>35</v>
      </c>
      <c r="C16" s="25">
        <v>578.6666666666667</v>
      </c>
      <c r="D16" s="15">
        <v>3</v>
      </c>
      <c r="E16" s="15">
        <v>163847</v>
      </c>
      <c r="F16" s="15">
        <v>1</v>
      </c>
      <c r="G16" s="15">
        <v>106771</v>
      </c>
      <c r="H16" s="15">
        <f t="shared" si="0"/>
        <v>12812.519999999999</v>
      </c>
      <c r="I16" s="15">
        <v>12.5</v>
      </c>
      <c r="J16" s="15">
        <v>63974</v>
      </c>
      <c r="K16" s="15">
        <v>90366.06096137091</v>
      </c>
      <c r="L16" s="15">
        <v>8567.868406336915</v>
      </c>
      <c r="M16" s="15">
        <f t="shared" si="1"/>
        <v>16.5</v>
      </c>
    </row>
    <row r="17" spans="1:13" ht="17.25">
      <c r="A17" s="10">
        <v>10</v>
      </c>
      <c r="B17" s="34" t="s">
        <v>17</v>
      </c>
      <c r="C17" s="25">
        <v>340.33333333333337</v>
      </c>
      <c r="D17" s="15">
        <v>3</v>
      </c>
      <c r="E17" s="15">
        <v>177474</v>
      </c>
      <c r="F17" s="15">
        <v>1</v>
      </c>
      <c r="G17" s="15">
        <v>102454</v>
      </c>
      <c r="H17" s="15">
        <f t="shared" si="0"/>
        <v>12294.48</v>
      </c>
      <c r="I17" s="15">
        <v>12.5</v>
      </c>
      <c r="J17" s="15">
        <v>61591</v>
      </c>
      <c r="K17" s="15">
        <v>69066.08123885436</v>
      </c>
      <c r="L17" s="15">
        <v>7327.1001898669565</v>
      </c>
      <c r="M17" s="15">
        <f t="shared" si="1"/>
        <v>16.5</v>
      </c>
    </row>
    <row r="18" spans="1:13" ht="17.25">
      <c r="A18" s="10">
        <v>11</v>
      </c>
      <c r="B18" s="34" t="s">
        <v>18</v>
      </c>
      <c r="C18" s="25">
        <v>612.3333333333334</v>
      </c>
      <c r="D18" s="15">
        <v>3</v>
      </c>
      <c r="E18" s="15">
        <v>167556</v>
      </c>
      <c r="F18" s="15">
        <v>1</v>
      </c>
      <c r="G18" s="15">
        <v>99948</v>
      </c>
      <c r="H18" s="15">
        <f t="shared" si="0"/>
        <v>11993.76</v>
      </c>
      <c r="I18" s="15">
        <v>12.5</v>
      </c>
      <c r="J18" s="15">
        <v>61592</v>
      </c>
      <c r="K18" s="15">
        <v>90917.57242109615</v>
      </c>
      <c r="L18" s="15">
        <v>13451.590408310323</v>
      </c>
      <c r="M18" s="15">
        <f t="shared" si="1"/>
        <v>16.5</v>
      </c>
    </row>
    <row r="19" spans="1:13" ht="17.25">
      <c r="A19" s="10">
        <v>12</v>
      </c>
      <c r="B19" s="34" t="s">
        <v>19</v>
      </c>
      <c r="C19" s="25">
        <v>504.66666666666663</v>
      </c>
      <c r="D19" s="15">
        <v>3</v>
      </c>
      <c r="E19" s="15">
        <v>155798</v>
      </c>
      <c r="F19" s="15">
        <v>1</v>
      </c>
      <c r="G19" s="15">
        <v>108228</v>
      </c>
      <c r="H19" s="15">
        <f t="shared" si="0"/>
        <v>12987.359999999999</v>
      </c>
      <c r="I19" s="15">
        <v>13.67</v>
      </c>
      <c r="J19" s="15">
        <v>65579</v>
      </c>
      <c r="K19" s="15">
        <v>85275.20221707257</v>
      </c>
      <c r="L19" s="15">
        <v>10066.096496190672</v>
      </c>
      <c r="M19" s="15">
        <f t="shared" si="1"/>
        <v>17.67</v>
      </c>
    </row>
    <row r="20" spans="1:13" ht="17.25">
      <c r="A20" s="10">
        <v>13</v>
      </c>
      <c r="B20" s="34" t="s">
        <v>43</v>
      </c>
      <c r="C20" s="25">
        <v>923.6666666666666</v>
      </c>
      <c r="D20" s="15">
        <v>3</v>
      </c>
      <c r="E20" s="15">
        <v>175432</v>
      </c>
      <c r="F20" s="15">
        <v>1</v>
      </c>
      <c r="G20" s="15">
        <v>105918</v>
      </c>
      <c r="H20" s="15">
        <f t="shared" si="0"/>
        <v>12710.16</v>
      </c>
      <c r="I20" s="15">
        <v>13.5</v>
      </c>
      <c r="J20" s="15">
        <v>63522</v>
      </c>
      <c r="K20" s="15">
        <v>128480.74610250948</v>
      </c>
      <c r="L20" s="15">
        <v>19950.10934739797</v>
      </c>
      <c r="M20" s="15">
        <f t="shared" si="1"/>
        <v>17.5</v>
      </c>
    </row>
    <row r="21" spans="1:13" ht="17.25">
      <c r="A21" s="10">
        <v>14</v>
      </c>
      <c r="B21" s="34" t="s">
        <v>45</v>
      </c>
      <c r="C21" s="25">
        <v>598.3333333333333</v>
      </c>
      <c r="D21" s="15">
        <v>3</v>
      </c>
      <c r="E21" s="15">
        <v>176045</v>
      </c>
      <c r="F21" s="15">
        <v>1</v>
      </c>
      <c r="G21" s="15">
        <v>105340</v>
      </c>
      <c r="H21" s="15">
        <f t="shared" si="0"/>
        <v>12640.8</v>
      </c>
      <c r="I21" s="15">
        <v>14.25</v>
      </c>
      <c r="J21" s="15">
        <v>76867</v>
      </c>
      <c r="K21" s="15">
        <v>87577.00697938097</v>
      </c>
      <c r="L21" s="15">
        <v>12864.60956057164</v>
      </c>
      <c r="M21" s="15">
        <f t="shared" si="1"/>
        <v>18.25</v>
      </c>
    </row>
    <row r="22" spans="1:13" ht="17.25">
      <c r="A22" s="10">
        <v>15</v>
      </c>
      <c r="B22" s="34" t="s">
        <v>46</v>
      </c>
      <c r="C22" s="25">
        <v>568.3333333333333</v>
      </c>
      <c r="D22" s="15">
        <v>3</v>
      </c>
      <c r="E22" s="15">
        <v>153361</v>
      </c>
      <c r="F22" s="15">
        <v>1</v>
      </c>
      <c r="G22" s="15">
        <v>90906</v>
      </c>
      <c r="H22" s="15">
        <f t="shared" si="0"/>
        <v>10908.72</v>
      </c>
      <c r="I22" s="15">
        <v>13.84</v>
      </c>
      <c r="J22" s="15">
        <v>83110</v>
      </c>
      <c r="K22" s="15">
        <v>82875.38490387768</v>
      </c>
      <c r="L22" s="15">
        <v>14218.33927512668</v>
      </c>
      <c r="M22" s="15">
        <f t="shared" si="1"/>
        <v>17.84</v>
      </c>
    </row>
    <row r="23" spans="1:13" ht="17.25">
      <c r="A23" s="10">
        <v>16</v>
      </c>
      <c r="B23" s="34" t="s">
        <v>47</v>
      </c>
      <c r="C23" s="25">
        <v>361.66666666666663</v>
      </c>
      <c r="D23" s="15">
        <v>3</v>
      </c>
      <c r="E23" s="15">
        <v>176080</v>
      </c>
      <c r="F23" s="15">
        <v>1</v>
      </c>
      <c r="G23" s="15">
        <v>105340</v>
      </c>
      <c r="H23" s="15">
        <f t="shared" si="0"/>
        <v>12640.8</v>
      </c>
      <c r="I23" s="15">
        <v>12.84</v>
      </c>
      <c r="J23" s="15">
        <v>88138</v>
      </c>
      <c r="K23" s="15">
        <v>71491.85727900143</v>
      </c>
      <c r="L23" s="15">
        <v>10386.123567736839</v>
      </c>
      <c r="M23" s="15">
        <f t="shared" si="1"/>
        <v>16.84</v>
      </c>
    </row>
    <row r="24" spans="1:13" ht="17.25">
      <c r="A24" s="10">
        <v>17</v>
      </c>
      <c r="B24" s="34" t="s">
        <v>48</v>
      </c>
      <c r="C24" s="25">
        <v>424.66666666666663</v>
      </c>
      <c r="D24" s="15">
        <v>3</v>
      </c>
      <c r="E24" s="15">
        <v>154442</v>
      </c>
      <c r="F24" s="15">
        <v>1</v>
      </c>
      <c r="G24" s="15">
        <v>92593</v>
      </c>
      <c r="H24" s="15">
        <f t="shared" si="0"/>
        <v>11111.16</v>
      </c>
      <c r="I24" s="15">
        <v>12.75</v>
      </c>
      <c r="J24" s="15">
        <v>75624</v>
      </c>
      <c r="K24" s="15">
        <v>67723.821608851</v>
      </c>
      <c r="L24" s="15">
        <v>8492.96112256866</v>
      </c>
      <c r="M24" s="15">
        <f t="shared" si="1"/>
        <v>16.75</v>
      </c>
    </row>
    <row r="25" spans="1:13" ht="17.25">
      <c r="A25" s="10">
        <v>18</v>
      </c>
      <c r="B25" s="34" t="s">
        <v>23</v>
      </c>
      <c r="C25" s="25">
        <v>339.66666666666663</v>
      </c>
      <c r="D25" s="15">
        <v>3</v>
      </c>
      <c r="E25" s="15">
        <v>163335</v>
      </c>
      <c r="F25" s="15">
        <v>1</v>
      </c>
      <c r="G25" s="15">
        <v>98200</v>
      </c>
      <c r="H25" s="15">
        <f t="shared" si="0"/>
        <v>11784</v>
      </c>
      <c r="I25" s="15">
        <v>13.83</v>
      </c>
      <c r="J25" s="15">
        <v>69170</v>
      </c>
      <c r="K25" s="15">
        <v>58697.32923020868</v>
      </c>
      <c r="L25" s="15">
        <v>7578.3811636853425</v>
      </c>
      <c r="M25" s="15">
        <f t="shared" si="1"/>
        <v>17.83</v>
      </c>
    </row>
    <row r="26" spans="1:13" ht="17.25">
      <c r="A26" s="10">
        <v>19</v>
      </c>
      <c r="B26" s="34" t="s">
        <v>49</v>
      </c>
      <c r="C26" s="25">
        <v>311</v>
      </c>
      <c r="D26" s="15">
        <v>3</v>
      </c>
      <c r="E26" s="15">
        <v>150597</v>
      </c>
      <c r="F26" s="15">
        <v>1</v>
      </c>
      <c r="G26" s="15">
        <v>89173</v>
      </c>
      <c r="H26" s="15">
        <f t="shared" si="0"/>
        <v>10700.76</v>
      </c>
      <c r="I26" s="15">
        <v>12.84</v>
      </c>
      <c r="J26" s="15">
        <v>87088</v>
      </c>
      <c r="K26" s="15">
        <v>55172.666593533606</v>
      </c>
      <c r="L26" s="15">
        <v>7602.937639497948</v>
      </c>
      <c r="M26" s="15">
        <f t="shared" si="1"/>
        <v>16.84</v>
      </c>
    </row>
    <row r="27" spans="1:13" ht="17.25">
      <c r="A27" s="10">
        <v>20</v>
      </c>
      <c r="B27" s="34" t="s">
        <v>53</v>
      </c>
      <c r="C27" s="25">
        <v>488.33333333333337</v>
      </c>
      <c r="D27" s="15">
        <v>3</v>
      </c>
      <c r="E27" s="15">
        <v>156212</v>
      </c>
      <c r="F27" s="15">
        <v>1</v>
      </c>
      <c r="G27" s="15">
        <v>90906</v>
      </c>
      <c r="H27" s="15">
        <f t="shared" si="0"/>
        <v>10908.72</v>
      </c>
      <c r="I27" s="15">
        <v>12</v>
      </c>
      <c r="J27" s="15">
        <v>67457</v>
      </c>
      <c r="K27" s="15">
        <v>79200.76336452423</v>
      </c>
      <c r="L27" s="15">
        <v>10667.292401398736</v>
      </c>
      <c r="M27" s="15">
        <f t="shared" si="1"/>
        <v>16</v>
      </c>
    </row>
    <row r="28" spans="1:13" ht="17.25">
      <c r="A28" s="10">
        <v>21</v>
      </c>
      <c r="B28" s="34" t="s">
        <v>57</v>
      </c>
      <c r="C28" s="25">
        <v>683.6666666666666</v>
      </c>
      <c r="D28" s="15">
        <v>3</v>
      </c>
      <c r="E28" s="15">
        <v>162412</v>
      </c>
      <c r="F28" s="15">
        <v>1</v>
      </c>
      <c r="G28" s="15">
        <v>96680</v>
      </c>
      <c r="H28" s="15">
        <f t="shared" si="0"/>
        <v>11601.6</v>
      </c>
      <c r="I28" s="15">
        <v>13.75</v>
      </c>
      <c r="J28" s="15">
        <v>79200</v>
      </c>
      <c r="K28" s="15">
        <v>102900.41060030091</v>
      </c>
      <c r="L28" s="15">
        <v>10547.787729048403</v>
      </c>
      <c r="M28" s="15">
        <f t="shared" si="1"/>
        <v>17.75</v>
      </c>
    </row>
    <row r="29" spans="1:13" ht="17.25">
      <c r="A29" s="10">
        <v>22</v>
      </c>
      <c r="B29" s="34" t="s">
        <v>58</v>
      </c>
      <c r="C29" s="25">
        <v>380.66666666666663</v>
      </c>
      <c r="D29" s="15">
        <v>3</v>
      </c>
      <c r="E29" s="15">
        <v>154373</v>
      </c>
      <c r="F29" s="15">
        <v>1</v>
      </c>
      <c r="G29" s="15">
        <v>94370</v>
      </c>
      <c r="H29" s="15">
        <f t="shared" si="0"/>
        <v>11324.4</v>
      </c>
      <c r="I29" s="15">
        <v>12.75</v>
      </c>
      <c r="J29" s="15">
        <v>69247</v>
      </c>
      <c r="K29" s="15">
        <v>75833.40544270209</v>
      </c>
      <c r="L29" s="15">
        <v>8575.90544270209</v>
      </c>
      <c r="M29" s="15">
        <f t="shared" si="1"/>
        <v>16.75</v>
      </c>
    </row>
    <row r="30" spans="1:13" ht="17.25">
      <c r="A30" s="10">
        <v>23</v>
      </c>
      <c r="B30" s="34" t="s">
        <v>59</v>
      </c>
      <c r="C30" s="25">
        <v>440.66666666666663</v>
      </c>
      <c r="D30" s="15">
        <v>3</v>
      </c>
      <c r="E30" s="15">
        <v>144866</v>
      </c>
      <c r="F30" s="15">
        <v>1</v>
      </c>
      <c r="G30" s="15">
        <v>85710</v>
      </c>
      <c r="H30" s="15">
        <f t="shared" si="0"/>
        <v>10285.199999999999</v>
      </c>
      <c r="I30" s="15">
        <v>14</v>
      </c>
      <c r="J30" s="15">
        <v>83322</v>
      </c>
      <c r="K30" s="15">
        <v>72520.5410078709</v>
      </c>
      <c r="L30" s="15">
        <v>9609.417213113898</v>
      </c>
      <c r="M30" s="15">
        <f t="shared" si="1"/>
        <v>18</v>
      </c>
    </row>
    <row r="31" spans="1:13" ht="17.25">
      <c r="A31" s="10">
        <v>24</v>
      </c>
      <c r="B31" s="34" t="s">
        <v>61</v>
      </c>
      <c r="C31" s="25">
        <v>596.3333333333334</v>
      </c>
      <c r="D31" s="15">
        <v>3</v>
      </c>
      <c r="E31" s="15">
        <v>150507</v>
      </c>
      <c r="F31" s="15">
        <v>1</v>
      </c>
      <c r="G31" s="15">
        <v>107021</v>
      </c>
      <c r="H31" s="15">
        <f t="shared" si="0"/>
        <v>12842.519999999999</v>
      </c>
      <c r="I31" s="15">
        <v>12.5</v>
      </c>
      <c r="J31" s="15">
        <v>65384</v>
      </c>
      <c r="K31" s="15">
        <v>93016.79638563424</v>
      </c>
      <c r="L31" s="15">
        <v>6844.709106699069</v>
      </c>
      <c r="M31" s="15">
        <f t="shared" si="1"/>
        <v>16.5</v>
      </c>
    </row>
    <row r="32" spans="1:13" ht="17.25">
      <c r="A32" s="10">
        <v>25</v>
      </c>
      <c r="B32" s="34" t="s">
        <v>65</v>
      </c>
      <c r="C32" s="25">
        <v>307.6666666666667</v>
      </c>
      <c r="D32" s="15">
        <v>3</v>
      </c>
      <c r="E32" s="15">
        <v>174167</v>
      </c>
      <c r="F32" s="15">
        <v>1</v>
      </c>
      <c r="G32" s="15">
        <v>104000</v>
      </c>
      <c r="H32" s="15">
        <f t="shared" si="0"/>
        <v>12480</v>
      </c>
      <c r="I32" s="15">
        <v>12</v>
      </c>
      <c r="J32" s="15">
        <v>63026</v>
      </c>
      <c r="K32" s="15">
        <v>65769.54233565759</v>
      </c>
      <c r="L32" s="15">
        <v>7181.542335657592</v>
      </c>
      <c r="M32" s="15">
        <f t="shared" si="1"/>
        <v>16</v>
      </c>
    </row>
    <row r="33" spans="1:13" ht="17.25">
      <c r="A33" s="10">
        <v>26</v>
      </c>
      <c r="B33" s="34" t="s">
        <v>66</v>
      </c>
      <c r="C33" s="25">
        <v>311.6666666666667</v>
      </c>
      <c r="D33" s="15">
        <v>3</v>
      </c>
      <c r="E33" s="15">
        <v>155144</v>
      </c>
      <c r="F33" s="15">
        <v>1</v>
      </c>
      <c r="G33" s="15">
        <v>108228</v>
      </c>
      <c r="H33" s="15">
        <f t="shared" si="0"/>
        <v>12987.359999999999</v>
      </c>
      <c r="I33" s="15">
        <v>12.3</v>
      </c>
      <c r="J33" s="15">
        <v>97863</v>
      </c>
      <c r="K33" s="15">
        <v>66566.04643297956</v>
      </c>
      <c r="L33" s="15">
        <v>4451.089473309366</v>
      </c>
      <c r="M33" s="15">
        <f t="shared" si="1"/>
        <v>16.3</v>
      </c>
    </row>
    <row r="34" spans="1:13" ht="17.25">
      <c r="A34" s="10">
        <v>27</v>
      </c>
      <c r="B34" s="34" t="s">
        <v>67</v>
      </c>
      <c r="C34" s="25">
        <v>397</v>
      </c>
      <c r="D34" s="15">
        <v>3</v>
      </c>
      <c r="E34" s="15">
        <v>178733</v>
      </c>
      <c r="F34" s="15">
        <v>1</v>
      </c>
      <c r="G34" s="15">
        <v>145900</v>
      </c>
      <c r="H34" s="15">
        <f t="shared" si="0"/>
        <v>17508</v>
      </c>
      <c r="I34" s="15">
        <v>14</v>
      </c>
      <c r="J34" s="15">
        <v>78166</v>
      </c>
      <c r="K34" s="15">
        <v>86745.544370549</v>
      </c>
      <c r="L34" s="15">
        <v>14532.186995275755</v>
      </c>
      <c r="M34" s="15">
        <f aca="true" t="shared" si="2" ref="M34:M46">D34+F34+I34</f>
        <v>18</v>
      </c>
    </row>
    <row r="35" spans="1:13" ht="15" customHeight="1">
      <c r="A35" s="10">
        <v>28</v>
      </c>
      <c r="B35" s="34" t="s">
        <v>68</v>
      </c>
      <c r="C35" s="25">
        <v>321.6666666666667</v>
      </c>
      <c r="D35" s="15">
        <v>3</v>
      </c>
      <c r="E35" s="15">
        <v>160721</v>
      </c>
      <c r="F35" s="15">
        <v>1</v>
      </c>
      <c r="G35" s="15">
        <v>95236</v>
      </c>
      <c r="H35" s="15">
        <f t="shared" si="0"/>
        <v>11428.32</v>
      </c>
      <c r="I35" s="15">
        <v>11.5</v>
      </c>
      <c r="J35" s="15">
        <v>61007</v>
      </c>
      <c r="K35" s="15">
        <v>70634.24281474433</v>
      </c>
      <c r="L35" s="15">
        <v>7841.547624322855</v>
      </c>
      <c r="M35" s="15">
        <f t="shared" si="2"/>
        <v>15.5</v>
      </c>
    </row>
    <row r="36" spans="1:13" ht="14.25" customHeight="1">
      <c r="A36" s="10">
        <v>29</v>
      </c>
      <c r="B36" s="34" t="s">
        <v>73</v>
      </c>
      <c r="C36" s="25">
        <v>398.33333333333337</v>
      </c>
      <c r="D36" s="15">
        <v>3</v>
      </c>
      <c r="E36" s="15">
        <v>155000</v>
      </c>
      <c r="F36" s="15">
        <v>1</v>
      </c>
      <c r="G36" s="15">
        <v>120000</v>
      </c>
      <c r="H36" s="15">
        <f t="shared" si="0"/>
        <v>14400</v>
      </c>
      <c r="I36" s="15">
        <v>12.75</v>
      </c>
      <c r="J36" s="15">
        <v>76690</v>
      </c>
      <c r="K36" s="15">
        <v>68250.78083536358</v>
      </c>
      <c r="L36" s="15">
        <v>9540.929422002278</v>
      </c>
      <c r="M36" s="15">
        <f t="shared" si="2"/>
        <v>16.75</v>
      </c>
    </row>
    <row r="37" spans="1:13" ht="15" customHeight="1">
      <c r="A37" s="10">
        <v>30</v>
      </c>
      <c r="B37" s="34" t="s">
        <v>74</v>
      </c>
      <c r="C37" s="25">
        <v>350</v>
      </c>
      <c r="D37" s="15">
        <v>3</v>
      </c>
      <c r="E37" s="15">
        <v>138136</v>
      </c>
      <c r="F37" s="15">
        <v>1</v>
      </c>
      <c r="G37" s="15">
        <v>97500</v>
      </c>
      <c r="H37" s="15">
        <f t="shared" si="0"/>
        <v>11700</v>
      </c>
      <c r="I37" s="15">
        <v>13.25</v>
      </c>
      <c r="J37" s="15">
        <v>79780</v>
      </c>
      <c r="K37" s="15">
        <v>63403.851067967065</v>
      </c>
      <c r="L37" s="15">
        <v>7882.189059050965</v>
      </c>
      <c r="M37" s="15">
        <f t="shared" si="2"/>
        <v>17.25</v>
      </c>
    </row>
    <row r="38" spans="1:13" ht="15.75" customHeight="1">
      <c r="A38" s="10">
        <v>31</v>
      </c>
      <c r="B38" s="34" t="s">
        <v>75</v>
      </c>
      <c r="C38" s="25">
        <v>303</v>
      </c>
      <c r="D38" s="15">
        <v>3</v>
      </c>
      <c r="E38" s="15">
        <v>161267</v>
      </c>
      <c r="F38" s="15">
        <v>1</v>
      </c>
      <c r="G38" s="15">
        <v>96680</v>
      </c>
      <c r="H38" s="15">
        <f t="shared" si="0"/>
        <v>11601.6</v>
      </c>
      <c r="I38" s="15">
        <v>14.25</v>
      </c>
      <c r="J38" s="15">
        <v>66224</v>
      </c>
      <c r="K38" s="15">
        <v>58242.30608739957</v>
      </c>
      <c r="L38" s="15">
        <v>7099.889436586032</v>
      </c>
      <c r="M38" s="15">
        <f t="shared" si="2"/>
        <v>18.25</v>
      </c>
    </row>
    <row r="39" spans="1:13" ht="15" customHeight="1">
      <c r="A39" s="10">
        <v>32</v>
      </c>
      <c r="B39" s="34" t="s">
        <v>76</v>
      </c>
      <c r="C39" s="25">
        <v>674.3333333333333</v>
      </c>
      <c r="D39" s="15">
        <v>3</v>
      </c>
      <c r="E39" s="15">
        <v>169669</v>
      </c>
      <c r="F39" s="15">
        <v>1</v>
      </c>
      <c r="G39" s="15">
        <v>102454</v>
      </c>
      <c r="H39" s="15">
        <f t="shared" si="0"/>
        <v>12294.48</v>
      </c>
      <c r="I39" s="15">
        <v>14.75</v>
      </c>
      <c r="J39" s="15">
        <v>80496</v>
      </c>
      <c r="K39" s="15">
        <v>98879.65188158983</v>
      </c>
      <c r="L39" s="15">
        <v>20182.48944938068</v>
      </c>
      <c r="M39" s="15">
        <f t="shared" si="2"/>
        <v>18.75</v>
      </c>
    </row>
    <row r="40" spans="1:13" ht="15.75" customHeight="1">
      <c r="A40" s="10">
        <v>33</v>
      </c>
      <c r="B40" s="34" t="s">
        <v>78</v>
      </c>
      <c r="C40" s="25">
        <v>822</v>
      </c>
      <c r="D40" s="15">
        <v>3</v>
      </c>
      <c r="E40" s="15">
        <v>184644</v>
      </c>
      <c r="F40" s="15">
        <v>1</v>
      </c>
      <c r="G40" s="15">
        <v>119995</v>
      </c>
      <c r="H40" s="15">
        <f t="shared" si="0"/>
        <v>14399.4</v>
      </c>
      <c r="I40" s="15">
        <v>16.75</v>
      </c>
      <c r="J40" s="15">
        <v>70933</v>
      </c>
      <c r="K40" s="15">
        <v>115980.79264408424</v>
      </c>
      <c r="L40" s="15">
        <v>23653.432360355844</v>
      </c>
      <c r="M40" s="15">
        <f t="shared" si="2"/>
        <v>20.75</v>
      </c>
    </row>
    <row r="41" spans="1:13" ht="15.75" customHeight="1">
      <c r="A41" s="10">
        <v>34</v>
      </c>
      <c r="B41" s="34" t="s">
        <v>79</v>
      </c>
      <c r="C41" s="25">
        <v>580</v>
      </c>
      <c r="D41" s="15">
        <v>3</v>
      </c>
      <c r="E41" s="15">
        <v>161310</v>
      </c>
      <c r="F41" s="15">
        <v>1</v>
      </c>
      <c r="G41" s="15">
        <v>95979</v>
      </c>
      <c r="H41" s="15">
        <f t="shared" si="0"/>
        <v>11517.48</v>
      </c>
      <c r="I41" s="15">
        <v>14</v>
      </c>
      <c r="J41" s="15">
        <v>64006</v>
      </c>
      <c r="K41" s="15">
        <v>89734.82135381567</v>
      </c>
      <c r="L41" s="15">
        <v>12930.153978825998</v>
      </c>
      <c r="M41" s="15">
        <f t="shared" si="2"/>
        <v>18</v>
      </c>
    </row>
    <row r="42" spans="1:13" ht="15" customHeight="1">
      <c r="A42" s="10">
        <v>35</v>
      </c>
      <c r="B42" s="34" t="s">
        <v>81</v>
      </c>
      <c r="C42" s="25">
        <v>402.6666666666667</v>
      </c>
      <c r="D42" s="15">
        <v>3</v>
      </c>
      <c r="E42" s="15">
        <v>145023</v>
      </c>
      <c r="F42" s="15">
        <v>1</v>
      </c>
      <c r="G42" s="15">
        <v>102450</v>
      </c>
      <c r="H42" s="15">
        <f t="shared" si="0"/>
        <v>12294</v>
      </c>
      <c r="I42" s="15">
        <v>13.75</v>
      </c>
      <c r="J42" s="15">
        <v>71846</v>
      </c>
      <c r="K42" s="15">
        <v>66262.18458562481</v>
      </c>
      <c r="L42" s="15">
        <v>8476.513839355808</v>
      </c>
      <c r="M42" s="15">
        <f t="shared" si="2"/>
        <v>17.75</v>
      </c>
    </row>
    <row r="43" spans="1:13" ht="15" customHeight="1">
      <c r="A43" s="10">
        <v>36</v>
      </c>
      <c r="B43" s="34" t="s">
        <v>82</v>
      </c>
      <c r="C43" s="25">
        <v>619.6666666666666</v>
      </c>
      <c r="D43" s="15">
        <v>3</v>
      </c>
      <c r="E43" s="15">
        <v>168574</v>
      </c>
      <c r="F43" s="15">
        <v>1</v>
      </c>
      <c r="G43" s="15">
        <v>114000</v>
      </c>
      <c r="H43" s="15">
        <f t="shared" si="0"/>
        <v>13680</v>
      </c>
      <c r="I43" s="15">
        <v>13.75</v>
      </c>
      <c r="J43" s="15">
        <v>87406</v>
      </c>
      <c r="K43" s="15">
        <v>89006.21948199443</v>
      </c>
      <c r="L43" s="15">
        <v>15422.135149610258</v>
      </c>
      <c r="M43" s="15">
        <f t="shared" si="2"/>
        <v>17.75</v>
      </c>
    </row>
    <row r="44" spans="1:13" ht="15" customHeight="1">
      <c r="A44" s="10">
        <v>37</v>
      </c>
      <c r="B44" s="34" t="s">
        <v>83</v>
      </c>
      <c r="C44" s="25">
        <v>449.66666666666663</v>
      </c>
      <c r="D44" s="15">
        <v>3</v>
      </c>
      <c r="E44" s="15">
        <v>154592</v>
      </c>
      <c r="F44" s="15">
        <v>1</v>
      </c>
      <c r="G44" s="15">
        <v>96680</v>
      </c>
      <c r="H44" s="15">
        <f t="shared" si="0"/>
        <v>11601.6</v>
      </c>
      <c r="I44" s="15">
        <v>13.75</v>
      </c>
      <c r="J44" s="15">
        <v>88905</v>
      </c>
      <c r="K44" s="15">
        <v>70698.04798006095</v>
      </c>
      <c r="L44" s="15">
        <v>10853.902542660115</v>
      </c>
      <c r="M44" s="15">
        <f t="shared" si="2"/>
        <v>17.75</v>
      </c>
    </row>
    <row r="45" spans="1:13" ht="15" customHeight="1">
      <c r="A45" s="10">
        <v>38</v>
      </c>
      <c r="B45" s="34" t="s">
        <v>84</v>
      </c>
      <c r="C45" s="25">
        <v>411.33333333333337</v>
      </c>
      <c r="D45" s="15">
        <v>3</v>
      </c>
      <c r="E45" s="15">
        <v>153000</v>
      </c>
      <c r="F45" s="15">
        <v>1</v>
      </c>
      <c r="G45" s="15">
        <v>93500</v>
      </c>
      <c r="H45" s="15">
        <f t="shared" si="0"/>
        <v>11220</v>
      </c>
      <c r="I45" s="15">
        <v>13.75</v>
      </c>
      <c r="J45" s="15">
        <v>78955</v>
      </c>
      <c r="K45" s="15">
        <v>66608.45126286992</v>
      </c>
      <c r="L45" s="15">
        <v>11398.904881317576</v>
      </c>
      <c r="M45" s="15">
        <f t="shared" si="2"/>
        <v>17.75</v>
      </c>
    </row>
    <row r="46" spans="1:13" ht="15" customHeight="1">
      <c r="A46" s="10">
        <v>39</v>
      </c>
      <c r="B46" s="34" t="s">
        <v>85</v>
      </c>
      <c r="C46" s="25">
        <v>300.6666666666667</v>
      </c>
      <c r="D46" s="15">
        <v>3</v>
      </c>
      <c r="E46" s="15">
        <v>133000</v>
      </c>
      <c r="F46" s="15">
        <v>1</v>
      </c>
      <c r="G46" s="15">
        <v>105500</v>
      </c>
      <c r="H46" s="15">
        <f t="shared" si="0"/>
        <v>12660</v>
      </c>
      <c r="I46" s="15">
        <v>15.25</v>
      </c>
      <c r="J46" s="15">
        <v>70374</v>
      </c>
      <c r="K46" s="15">
        <v>54482.4937779509</v>
      </c>
      <c r="L46" s="15">
        <v>8571.446964845898</v>
      </c>
      <c r="M46" s="15">
        <f t="shared" si="2"/>
        <v>19.25</v>
      </c>
    </row>
    <row r="47" spans="1:13" ht="17.25">
      <c r="A47" s="11"/>
      <c r="B47" s="12" t="s">
        <v>5</v>
      </c>
      <c r="C47" s="35">
        <f>SUM(C8:C46)</f>
        <v>20816.666666666664</v>
      </c>
      <c r="D47" s="35">
        <f>SUM(D8:D46)</f>
        <v>117</v>
      </c>
      <c r="E47" s="35"/>
      <c r="F47" s="35">
        <f aca="true" t="shared" si="3" ref="F47:M47">SUM(F8:F46)</f>
        <v>39</v>
      </c>
      <c r="G47" s="35"/>
      <c r="H47" s="35">
        <f>SUM(H8:H46)</f>
        <v>482975.51999999996</v>
      </c>
      <c r="I47" s="35">
        <f>SUM(I8:I46)</f>
        <v>524.05</v>
      </c>
      <c r="J47" s="39"/>
      <c r="K47" s="39">
        <f t="shared" si="3"/>
        <v>3292344.399561553</v>
      </c>
      <c r="L47" s="39">
        <f t="shared" si="3"/>
        <v>459966.26582758076</v>
      </c>
      <c r="M47" s="39">
        <f t="shared" si="3"/>
        <v>680.05</v>
      </c>
    </row>
    <row r="48" spans="1:9" ht="17.25">
      <c r="A48" s="26"/>
      <c r="B48" s="27"/>
      <c r="C48" s="36"/>
      <c r="D48" s="4">
        <v>117</v>
      </c>
      <c r="E48" s="4"/>
      <c r="F48" s="4">
        <v>39</v>
      </c>
      <c r="G48" s="4"/>
      <c r="H48" s="4"/>
      <c r="I48" s="1">
        <v>448.5</v>
      </c>
    </row>
    <row r="49" spans="1:8" ht="27.75" hidden="1">
      <c r="A49" s="13"/>
      <c r="B49" s="27" t="s">
        <v>0</v>
      </c>
      <c r="C49" s="37" t="e">
        <f>C14+#REF!+C17+#REF!+#REF!+SUM(#REF!)+SUM(#REF!)+C23+SUM(#REF!)+#REF!+#REF!+#REF!+#REF!+SUM(C32:C33)+SUM(C35:C35)</f>
        <v>#REF!</v>
      </c>
      <c r="D49" s="4"/>
      <c r="E49" s="4"/>
      <c r="F49" s="4"/>
      <c r="G49" s="4"/>
      <c r="H49" s="4"/>
    </row>
    <row r="50" spans="1:8" ht="17.25" hidden="1">
      <c r="A50" s="13"/>
      <c r="B50" s="27" t="s">
        <v>11</v>
      </c>
      <c r="C50" s="17">
        <v>90</v>
      </c>
      <c r="D50" s="4"/>
      <c r="E50" s="4"/>
      <c r="F50" s="4"/>
      <c r="G50" s="4"/>
      <c r="H50" s="4"/>
    </row>
    <row r="51" spans="1:8" ht="17.25" hidden="1">
      <c r="A51" s="14"/>
      <c r="B51" s="27"/>
      <c r="C51" s="4"/>
      <c r="D51" s="4"/>
      <c r="E51" s="4"/>
      <c r="F51" s="4"/>
      <c r="G51" s="4"/>
      <c r="H51" s="4"/>
    </row>
    <row r="52" spans="1:8" ht="15" customHeight="1" hidden="1">
      <c r="A52" s="14"/>
      <c r="B52" s="27"/>
      <c r="C52" s="4"/>
      <c r="D52" s="4"/>
      <c r="E52" s="4"/>
      <c r="F52" s="4"/>
      <c r="G52" s="4"/>
      <c r="H52" s="4"/>
    </row>
    <row r="53" spans="1:8" ht="62.25" customHeight="1" hidden="1">
      <c r="A53" s="14"/>
      <c r="B53" s="4" t="s">
        <v>12</v>
      </c>
      <c r="C53" s="28" t="s">
        <v>3</v>
      </c>
      <c r="D53" s="4"/>
      <c r="E53" s="4"/>
      <c r="F53" s="4"/>
      <c r="G53" s="4"/>
      <c r="H53" s="4"/>
    </row>
    <row r="54" spans="1:8" ht="17.25" hidden="1">
      <c r="A54" s="14"/>
      <c r="B54" s="29" t="s">
        <v>6</v>
      </c>
      <c r="C54" s="18" t="e">
        <f>C55+C56+C57</f>
        <v>#REF!</v>
      </c>
      <c r="D54" s="4"/>
      <c r="E54" s="4"/>
      <c r="F54" s="4"/>
      <c r="G54" s="4"/>
      <c r="H54" s="4"/>
    </row>
    <row r="55" spans="1:8" ht="17.25" hidden="1">
      <c r="A55" s="19"/>
      <c r="B55" s="27" t="s">
        <v>7</v>
      </c>
      <c r="C55" s="21" t="e">
        <f>#REF!-#REF!-#REF!-#REF!</f>
        <v>#REF!</v>
      </c>
      <c r="D55" s="4"/>
      <c r="E55" s="4"/>
      <c r="F55" s="4"/>
      <c r="G55" s="4"/>
      <c r="H55" s="4"/>
    </row>
    <row r="56" spans="1:8" ht="17.25" hidden="1">
      <c r="A56" s="19"/>
      <c r="B56" s="27" t="s">
        <v>8</v>
      </c>
      <c r="C56" s="21" t="e">
        <f>#REF!-#REF!-#REF!-#REF!</f>
        <v>#REF!</v>
      </c>
      <c r="D56" s="4"/>
      <c r="E56" s="4"/>
      <c r="F56" s="4"/>
      <c r="G56" s="4"/>
      <c r="H56" s="4"/>
    </row>
    <row r="57" spans="2:8" ht="17.25" hidden="1">
      <c r="B57" s="27" t="s">
        <v>9</v>
      </c>
      <c r="C57" s="21" t="e">
        <f>#REF!-#REF!-#REF!-#REF!</f>
        <v>#REF!</v>
      </c>
      <c r="D57" s="4"/>
      <c r="E57" s="4"/>
      <c r="F57" s="4"/>
      <c r="G57" s="4"/>
      <c r="H57" s="4"/>
    </row>
    <row r="58" spans="2:8" ht="17.25" customHeight="1" hidden="1">
      <c r="B58" s="4"/>
      <c r="C58" s="30" t="s">
        <v>2</v>
      </c>
      <c r="D58" s="4"/>
      <c r="E58" s="4"/>
      <c r="F58" s="4"/>
      <c r="G58" s="4"/>
      <c r="H58" s="4"/>
    </row>
    <row r="59" spans="2:8" ht="79.5" customHeight="1" hidden="1">
      <c r="B59" s="4"/>
      <c r="C59" s="31" t="s">
        <v>4</v>
      </c>
      <c r="D59" s="4"/>
      <c r="E59" s="4"/>
      <c r="F59" s="4"/>
      <c r="G59" s="4"/>
      <c r="H59" s="4"/>
    </row>
    <row r="60" spans="2:8" ht="17.25" hidden="1">
      <c r="B60" s="4"/>
      <c r="C60" s="22" t="e">
        <f>C55-#REF!</f>
        <v>#REF!</v>
      </c>
      <c r="D60" s="4"/>
      <c r="E60" s="4"/>
      <c r="F60" s="4"/>
      <c r="G60" s="4"/>
      <c r="H60" s="4"/>
    </row>
    <row r="61" spans="2:8" ht="17.25" hidden="1">
      <c r="B61" s="4"/>
      <c r="C61" s="22" t="e">
        <f>C56-#REF!</f>
        <v>#REF!</v>
      </c>
      <c r="D61" s="4"/>
      <c r="E61" s="4"/>
      <c r="F61" s="4"/>
      <c r="G61" s="4"/>
      <c r="H61" s="4"/>
    </row>
    <row r="62" spans="2:8" ht="17.25" hidden="1">
      <c r="B62" s="4"/>
      <c r="C62" s="22" t="e">
        <f>C57-#REF!</f>
        <v>#REF!</v>
      </c>
      <c r="D62" s="4"/>
      <c r="E62" s="4"/>
      <c r="F62" s="4"/>
      <c r="G62" s="4"/>
      <c r="H62" s="4"/>
    </row>
    <row r="63" spans="2:8" ht="17.25" hidden="1">
      <c r="B63" s="4"/>
      <c r="C63" s="22" t="e">
        <f>SUM(C60:C62)</f>
        <v>#REF!</v>
      </c>
      <c r="D63" s="4"/>
      <c r="E63" s="4"/>
      <c r="F63" s="4"/>
      <c r="G63" s="4"/>
      <c r="H63" s="4"/>
    </row>
    <row r="64" spans="2:8" ht="17.25" hidden="1">
      <c r="B64" s="4"/>
      <c r="C64" s="4"/>
      <c r="D64" s="4"/>
      <c r="E64" s="4"/>
      <c r="F64" s="4"/>
      <c r="G64" s="4"/>
      <c r="H64" s="4"/>
    </row>
    <row r="65" spans="2:9" ht="17.25">
      <c r="B65" s="4"/>
      <c r="C65" s="4"/>
      <c r="D65" s="33">
        <f>D48-D47</f>
        <v>0</v>
      </c>
      <c r="E65" s="4"/>
      <c r="F65" s="33">
        <f>F48-F47</f>
        <v>0</v>
      </c>
      <c r="G65" s="4"/>
      <c r="H65" s="4"/>
      <c r="I65" s="32">
        <f>I48-I47</f>
        <v>-75.54999999999995</v>
      </c>
    </row>
    <row r="66" spans="2:8" ht="17.25">
      <c r="B66" s="4"/>
      <c r="C66" s="4"/>
      <c r="D66" s="4"/>
      <c r="E66" s="4"/>
      <c r="F66" s="4"/>
      <c r="G66" s="4"/>
      <c r="H66" s="4"/>
    </row>
  </sheetData>
  <sheetProtection/>
  <mergeCells count="6">
    <mergeCell ref="D5:E5"/>
    <mergeCell ref="F5:G5"/>
    <mergeCell ref="I5:J5"/>
    <mergeCell ref="K5:K6"/>
    <mergeCell ref="L5:L6"/>
    <mergeCell ref="M5:M6"/>
  </mergeCells>
  <printOptions/>
  <pageMargins left="0.16" right="0.51" top="0.37" bottom="0.39" header="0.25" footer="0.26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56"/>
  <sheetViews>
    <sheetView zoomScalePageLayoutView="0" workbookViewId="0" topLeftCell="A25">
      <selection activeCell="C37" sqref="C37"/>
    </sheetView>
  </sheetViews>
  <sheetFormatPr defaultColWidth="8.796875" defaultRowHeight="15"/>
  <cols>
    <col min="1" max="1" width="4.09765625" style="1" customWidth="1"/>
    <col min="2" max="2" width="25.19921875" style="1" customWidth="1"/>
    <col min="3" max="3" width="9.59765625" style="1" customWidth="1"/>
    <col min="4" max="4" width="6.59765625" style="1" customWidth="1"/>
    <col min="5" max="5" width="9.69921875" style="1" customWidth="1"/>
    <col min="6" max="6" width="7.59765625" style="1" customWidth="1"/>
    <col min="7" max="7" width="9.09765625" style="1" customWidth="1"/>
    <col min="8" max="11" width="8.8984375" style="1" customWidth="1"/>
    <col min="12" max="12" width="9.69921875" style="1" customWidth="1"/>
    <col min="13" max="16384" width="8.8984375" style="1" customWidth="1"/>
  </cols>
  <sheetData>
    <row r="1" ht="17.25" hidden="1"/>
    <row r="2" ht="12" customHeight="1" hidden="1"/>
    <row r="3" spans="1:3" ht="25.5" customHeight="1" hidden="1">
      <c r="A3" s="2"/>
      <c r="B3" s="3" t="s">
        <v>10</v>
      </c>
      <c r="C3" s="2"/>
    </row>
    <row r="4" spans="1:3" s="6" customFormat="1" ht="52.5" customHeight="1">
      <c r="A4" s="5"/>
      <c r="B4" s="3" t="s">
        <v>13</v>
      </c>
      <c r="C4" s="23"/>
    </row>
    <row r="5" spans="1:12" s="6" customFormat="1" ht="81" customHeight="1">
      <c r="A5" s="7" t="s">
        <v>1</v>
      </c>
      <c r="B5" s="8" t="s">
        <v>14</v>
      </c>
      <c r="C5" s="24" t="s">
        <v>15</v>
      </c>
      <c r="D5" s="64" t="s">
        <v>86</v>
      </c>
      <c r="E5" s="64"/>
      <c r="F5" s="65" t="s">
        <v>88</v>
      </c>
      <c r="G5" s="66"/>
      <c r="H5" s="64" t="s">
        <v>87</v>
      </c>
      <c r="I5" s="64"/>
      <c r="J5" s="64" t="s">
        <v>89</v>
      </c>
      <c r="K5" s="64" t="s">
        <v>90</v>
      </c>
      <c r="L5" s="67" t="s">
        <v>91</v>
      </c>
    </row>
    <row r="6" spans="1:12" s="6" customFormat="1" ht="30" customHeight="1">
      <c r="A6" s="9"/>
      <c r="B6" s="9"/>
      <c r="C6" s="9"/>
      <c r="D6" s="20" t="s">
        <v>26</v>
      </c>
      <c r="E6" s="16" t="s">
        <v>25</v>
      </c>
      <c r="F6" s="20" t="s">
        <v>26</v>
      </c>
      <c r="G6" s="16" t="s">
        <v>25</v>
      </c>
      <c r="H6" s="20" t="s">
        <v>26</v>
      </c>
      <c r="I6" s="16" t="s">
        <v>25</v>
      </c>
      <c r="J6" s="64"/>
      <c r="K6" s="64"/>
      <c r="L6" s="68"/>
    </row>
    <row r="7" spans="1:12" s="6" customFormat="1" ht="12.75" customHeight="1">
      <c r="A7" s="9"/>
      <c r="B7" s="9"/>
      <c r="C7" s="9"/>
      <c r="D7" s="20"/>
      <c r="E7" s="20"/>
      <c r="F7" s="20"/>
      <c r="G7" s="20"/>
      <c r="H7" s="20"/>
      <c r="I7" s="20"/>
      <c r="J7" s="20"/>
      <c r="K7" s="20"/>
      <c r="L7" s="20"/>
    </row>
    <row r="8" spans="1:12" ht="17.25">
      <c r="A8" s="10">
        <v>1</v>
      </c>
      <c r="B8" s="34" t="s">
        <v>34</v>
      </c>
      <c r="C8" s="25">
        <v>246</v>
      </c>
      <c r="D8" s="15">
        <v>2</v>
      </c>
      <c r="E8" s="15">
        <v>183646</v>
      </c>
      <c r="F8" s="15">
        <v>1</v>
      </c>
      <c r="G8" s="15">
        <v>102454</v>
      </c>
      <c r="H8" s="15">
        <v>10</v>
      </c>
      <c r="I8" s="15">
        <v>62108</v>
      </c>
      <c r="J8" s="15">
        <v>50543.390999396004</v>
      </c>
      <c r="K8" s="15">
        <v>2474.4258599482055</v>
      </c>
      <c r="L8" s="15">
        <f aca="true" t="shared" si="0" ref="L8:L30">D8+F8+H8</f>
        <v>13</v>
      </c>
    </row>
    <row r="9" spans="1:12" ht="17.25">
      <c r="A9" s="10">
        <v>2</v>
      </c>
      <c r="B9" s="34" t="s">
        <v>20</v>
      </c>
      <c r="C9" s="25">
        <v>237.33333333333331</v>
      </c>
      <c r="D9" s="15">
        <v>2</v>
      </c>
      <c r="E9" s="15">
        <v>161776</v>
      </c>
      <c r="F9" s="15">
        <v>1</v>
      </c>
      <c r="G9" s="15">
        <v>92869</v>
      </c>
      <c r="H9" s="15">
        <v>9.17</v>
      </c>
      <c r="I9" s="15">
        <v>82596</v>
      </c>
      <c r="J9" s="15">
        <v>50741.81376216399</v>
      </c>
      <c r="K9" s="15">
        <v>-429.48623783601215</v>
      </c>
      <c r="L9" s="15">
        <f t="shared" si="0"/>
        <v>12.17</v>
      </c>
    </row>
    <row r="10" spans="1:12" ht="17.25">
      <c r="A10" s="10">
        <v>3</v>
      </c>
      <c r="B10" s="34" t="s">
        <v>36</v>
      </c>
      <c r="C10" s="25">
        <v>111</v>
      </c>
      <c r="D10" s="15">
        <v>2</v>
      </c>
      <c r="E10" s="15">
        <v>180458</v>
      </c>
      <c r="F10" s="15">
        <v>1</v>
      </c>
      <c r="G10" s="15">
        <v>102454</v>
      </c>
      <c r="H10" s="15">
        <v>9</v>
      </c>
      <c r="I10" s="15">
        <v>73782</v>
      </c>
      <c r="J10" s="15">
        <v>32286.1183101242</v>
      </c>
      <c r="K10" s="15">
        <v>-790.9816898757999</v>
      </c>
      <c r="L10" s="15">
        <f t="shared" si="0"/>
        <v>12</v>
      </c>
    </row>
    <row r="11" spans="1:12" ht="17.25">
      <c r="A11" s="10">
        <v>4</v>
      </c>
      <c r="B11" s="34" t="s">
        <v>37</v>
      </c>
      <c r="C11" s="25">
        <v>294</v>
      </c>
      <c r="D11" s="15">
        <v>2</v>
      </c>
      <c r="E11" s="15">
        <v>177443</v>
      </c>
      <c r="F11" s="15">
        <v>1</v>
      </c>
      <c r="G11" s="15">
        <v>102454</v>
      </c>
      <c r="H11" s="15">
        <v>10</v>
      </c>
      <c r="I11" s="15">
        <v>66058</v>
      </c>
      <c r="J11" s="15">
        <v>57905.38429924399</v>
      </c>
      <c r="K11" s="15">
        <v>4897.784299243991</v>
      </c>
      <c r="L11" s="15">
        <f t="shared" si="0"/>
        <v>13</v>
      </c>
    </row>
    <row r="12" spans="1:12" ht="17.25">
      <c r="A12" s="10">
        <v>5</v>
      </c>
      <c r="B12" s="34" t="s">
        <v>38</v>
      </c>
      <c r="C12" s="25">
        <v>166.33333333333334</v>
      </c>
      <c r="D12" s="15">
        <v>2</v>
      </c>
      <c r="E12" s="15">
        <v>181218</v>
      </c>
      <c r="F12" s="15">
        <v>1</v>
      </c>
      <c r="G12" s="15">
        <v>90780</v>
      </c>
      <c r="H12" s="15">
        <v>10</v>
      </c>
      <c r="I12" s="15">
        <v>61409</v>
      </c>
      <c r="J12" s="15">
        <v>40651.007222549</v>
      </c>
      <c r="K12" s="15">
        <v>-583.171906565869</v>
      </c>
      <c r="L12" s="15">
        <f t="shared" si="0"/>
        <v>13</v>
      </c>
    </row>
    <row r="13" spans="1:12" ht="17.25">
      <c r="A13" s="10">
        <v>6</v>
      </c>
      <c r="B13" s="34" t="s">
        <v>21</v>
      </c>
      <c r="C13" s="25">
        <v>206.33333333333331</v>
      </c>
      <c r="D13" s="15">
        <v>2</v>
      </c>
      <c r="E13" s="15">
        <v>168000</v>
      </c>
      <c r="F13" s="15">
        <v>1</v>
      </c>
      <c r="G13" s="15">
        <v>85200</v>
      </c>
      <c r="H13" s="15">
        <v>10</v>
      </c>
      <c r="I13" s="15">
        <v>62970</v>
      </c>
      <c r="J13" s="15">
        <v>44552.064610492</v>
      </c>
      <c r="K13" s="15">
        <v>1477.4358606168025</v>
      </c>
      <c r="L13" s="15">
        <f t="shared" si="0"/>
        <v>13</v>
      </c>
    </row>
    <row r="14" spans="1:12" ht="17.25">
      <c r="A14" s="10">
        <v>7</v>
      </c>
      <c r="B14" s="34" t="s">
        <v>39</v>
      </c>
      <c r="C14" s="25">
        <v>212.33333333333331</v>
      </c>
      <c r="D14" s="15">
        <v>2</v>
      </c>
      <c r="E14" s="15">
        <v>174297</v>
      </c>
      <c r="F14" s="15">
        <v>1</v>
      </c>
      <c r="G14" s="15">
        <v>105341</v>
      </c>
      <c r="H14" s="15">
        <v>10</v>
      </c>
      <c r="I14" s="15">
        <v>62119</v>
      </c>
      <c r="J14" s="15">
        <v>45688.592893876</v>
      </c>
      <c r="K14" s="15">
        <v>1859.5974864249947</v>
      </c>
      <c r="L14" s="15">
        <f t="shared" si="0"/>
        <v>13</v>
      </c>
    </row>
    <row r="15" spans="1:12" ht="17.25">
      <c r="A15" s="10">
        <v>8</v>
      </c>
      <c r="B15" s="34" t="s">
        <v>22</v>
      </c>
      <c r="C15" s="25">
        <v>181.33333333333334</v>
      </c>
      <c r="D15" s="15">
        <v>2</v>
      </c>
      <c r="E15" s="15">
        <v>178492</v>
      </c>
      <c r="F15" s="15">
        <v>1</v>
      </c>
      <c r="G15" s="15">
        <v>98989</v>
      </c>
      <c r="H15" s="15">
        <v>10</v>
      </c>
      <c r="I15" s="15">
        <v>62874</v>
      </c>
      <c r="J15" s="15">
        <v>42701.764137303806</v>
      </c>
      <c r="K15" s="15">
        <v>337.7641373038059</v>
      </c>
      <c r="L15" s="15">
        <f t="shared" si="0"/>
        <v>13</v>
      </c>
    </row>
    <row r="16" spans="1:12" ht="17.25">
      <c r="A16" s="10">
        <v>9</v>
      </c>
      <c r="B16" s="34" t="s">
        <v>40</v>
      </c>
      <c r="C16" s="25">
        <v>254.33333333333331</v>
      </c>
      <c r="D16" s="15">
        <v>2</v>
      </c>
      <c r="E16" s="15">
        <v>171780</v>
      </c>
      <c r="F16" s="15">
        <v>1</v>
      </c>
      <c r="G16" s="15">
        <v>90900</v>
      </c>
      <c r="H16" s="15">
        <v>11.6</v>
      </c>
      <c r="I16" s="15">
        <v>79499</v>
      </c>
      <c r="J16" s="15">
        <v>52851.78318637599</v>
      </c>
      <c r="K16" s="15">
        <v>964.3371204165887</v>
      </c>
      <c r="L16" s="15">
        <f t="shared" si="0"/>
        <v>14.6</v>
      </c>
    </row>
    <row r="17" spans="1:12" ht="17.25">
      <c r="A17" s="10">
        <v>10</v>
      </c>
      <c r="B17" s="34" t="s">
        <v>41</v>
      </c>
      <c r="C17" s="25">
        <v>181.33333333333331</v>
      </c>
      <c r="D17" s="15">
        <v>2</v>
      </c>
      <c r="E17" s="15">
        <v>177443</v>
      </c>
      <c r="F17" s="15">
        <v>1</v>
      </c>
      <c r="G17" s="15">
        <v>102454</v>
      </c>
      <c r="H17" s="15">
        <v>9.5</v>
      </c>
      <c r="I17" s="15">
        <v>62087</v>
      </c>
      <c r="J17" s="15">
        <v>41009.300186067994</v>
      </c>
      <c r="K17" s="15">
        <v>741.4873147245962</v>
      </c>
      <c r="L17" s="15">
        <f t="shared" si="0"/>
        <v>12.5</v>
      </c>
    </row>
    <row r="18" spans="1:12" ht="17.25">
      <c r="A18" s="10">
        <v>11</v>
      </c>
      <c r="B18" s="34" t="s">
        <v>42</v>
      </c>
      <c r="C18" s="25">
        <v>171.33333333333334</v>
      </c>
      <c r="D18" s="15">
        <v>2</v>
      </c>
      <c r="E18" s="15">
        <v>158505</v>
      </c>
      <c r="F18" s="15">
        <v>1</v>
      </c>
      <c r="G18" s="15">
        <v>82211</v>
      </c>
      <c r="H18" s="15">
        <v>9</v>
      </c>
      <c r="I18" s="15">
        <v>62396</v>
      </c>
      <c r="J18" s="15">
        <v>40491.712232548</v>
      </c>
      <c r="K18" s="15">
        <v>927.8514602656069</v>
      </c>
      <c r="L18" s="15">
        <f t="shared" si="0"/>
        <v>12</v>
      </c>
    </row>
    <row r="19" spans="1:12" ht="27.75">
      <c r="A19" s="10">
        <v>12</v>
      </c>
      <c r="B19" s="34" t="s">
        <v>44</v>
      </c>
      <c r="C19" s="25">
        <v>117.33333333333334</v>
      </c>
      <c r="D19" s="15">
        <v>2</v>
      </c>
      <c r="E19" s="15">
        <v>181690</v>
      </c>
      <c r="F19" s="15">
        <v>1</v>
      </c>
      <c r="G19" s="15">
        <v>105052</v>
      </c>
      <c r="H19" s="15">
        <v>10</v>
      </c>
      <c r="I19" s="15">
        <v>61100</v>
      </c>
      <c r="J19" s="15">
        <v>31300.09100104</v>
      </c>
      <c r="K19" s="15">
        <v>247.4483696328025</v>
      </c>
      <c r="L19" s="15">
        <f t="shared" si="0"/>
        <v>13</v>
      </c>
    </row>
    <row r="20" spans="1:12" ht="17.25">
      <c r="A20" s="10">
        <v>13</v>
      </c>
      <c r="B20" s="34" t="s">
        <v>50</v>
      </c>
      <c r="C20" s="25">
        <v>132.33333333333331</v>
      </c>
      <c r="D20" s="15">
        <v>2</v>
      </c>
      <c r="E20" s="15">
        <v>156395</v>
      </c>
      <c r="F20" s="15">
        <v>1</v>
      </c>
      <c r="G20" s="15">
        <v>90617</v>
      </c>
      <c r="H20" s="15">
        <v>9</v>
      </c>
      <c r="I20" s="15">
        <v>61508</v>
      </c>
      <c r="J20" s="15">
        <v>36330.16421591457</v>
      </c>
      <c r="K20" s="15">
        <v>326.8379424273735</v>
      </c>
      <c r="L20" s="15">
        <f t="shared" si="0"/>
        <v>12</v>
      </c>
    </row>
    <row r="21" spans="1:12" ht="17.25">
      <c r="A21" s="10">
        <v>14</v>
      </c>
      <c r="B21" s="34" t="s">
        <v>24</v>
      </c>
      <c r="C21" s="25">
        <v>221</v>
      </c>
      <c r="D21" s="15">
        <v>2</v>
      </c>
      <c r="E21" s="15">
        <v>172724</v>
      </c>
      <c r="F21" s="15">
        <v>1</v>
      </c>
      <c r="G21" s="15">
        <v>99566</v>
      </c>
      <c r="H21" s="15">
        <v>10.5</v>
      </c>
      <c r="I21" s="15">
        <v>61560</v>
      </c>
      <c r="J21" s="15">
        <v>51512.98706746723</v>
      </c>
      <c r="K21" s="15">
        <v>297.216259707282</v>
      </c>
      <c r="L21" s="15">
        <f t="shared" si="0"/>
        <v>13.5</v>
      </c>
    </row>
    <row r="22" spans="1:12" ht="17.25">
      <c r="A22" s="10">
        <v>15</v>
      </c>
      <c r="B22" s="34" t="s">
        <v>51</v>
      </c>
      <c r="C22" s="25">
        <v>204</v>
      </c>
      <c r="D22" s="15">
        <v>2.25</v>
      </c>
      <c r="E22" s="15">
        <v>163340</v>
      </c>
      <c r="F22" s="15">
        <v>1</v>
      </c>
      <c r="G22" s="15">
        <v>94948</v>
      </c>
      <c r="H22" s="15">
        <v>9.75</v>
      </c>
      <c r="I22" s="15">
        <v>74236</v>
      </c>
      <c r="J22" s="15">
        <v>44238.32601850399</v>
      </c>
      <c r="K22" s="15">
        <v>1688.14808222399</v>
      </c>
      <c r="L22" s="15">
        <f t="shared" si="0"/>
        <v>13</v>
      </c>
    </row>
    <row r="23" spans="1:12" ht="17.25">
      <c r="A23" s="10">
        <v>16</v>
      </c>
      <c r="B23" s="34" t="s">
        <v>52</v>
      </c>
      <c r="C23" s="25">
        <v>248.66666666666669</v>
      </c>
      <c r="D23" s="15">
        <v>2</v>
      </c>
      <c r="E23" s="15">
        <v>175900</v>
      </c>
      <c r="F23" s="15">
        <v>1</v>
      </c>
      <c r="G23" s="15">
        <v>102000</v>
      </c>
      <c r="H23" s="15">
        <v>10.25</v>
      </c>
      <c r="I23" s="15">
        <v>82217</v>
      </c>
      <c r="J23" s="15">
        <v>50551.542765048</v>
      </c>
      <c r="K23" s="15">
        <v>1581.412469999399</v>
      </c>
      <c r="L23" s="15">
        <f t="shared" si="0"/>
        <v>13.25</v>
      </c>
    </row>
    <row r="24" spans="1:12" ht="17.25">
      <c r="A24" s="10">
        <v>17</v>
      </c>
      <c r="B24" s="34" t="s">
        <v>54</v>
      </c>
      <c r="C24" s="25">
        <v>147</v>
      </c>
      <c r="D24" s="15">
        <v>2</v>
      </c>
      <c r="E24" s="15">
        <v>152538</v>
      </c>
      <c r="F24" s="15">
        <v>1</v>
      </c>
      <c r="G24" s="15">
        <v>85575</v>
      </c>
      <c r="H24" s="15">
        <v>6</v>
      </c>
      <c r="I24" s="15">
        <v>63834</v>
      </c>
      <c r="J24" s="15">
        <v>33074.30917211388</v>
      </c>
      <c r="K24" s="15">
        <v>85.34314324154548</v>
      </c>
      <c r="L24" s="15">
        <f t="shared" si="0"/>
        <v>9</v>
      </c>
    </row>
    <row r="25" spans="1:12" ht="17.25">
      <c r="A25" s="10">
        <v>18</v>
      </c>
      <c r="B25" s="34" t="s">
        <v>55</v>
      </c>
      <c r="C25" s="25">
        <v>256.33333333333337</v>
      </c>
      <c r="D25" s="15">
        <v>2</v>
      </c>
      <c r="E25" s="15">
        <v>168320</v>
      </c>
      <c r="F25" s="15">
        <v>1</v>
      </c>
      <c r="G25" s="15">
        <v>96680</v>
      </c>
      <c r="H25" s="15">
        <v>10.25</v>
      </c>
      <c r="I25" s="15">
        <v>66202</v>
      </c>
      <c r="J25" s="15">
        <v>52847.124342592</v>
      </c>
      <c r="K25" s="15">
        <v>1301.9574172627908</v>
      </c>
      <c r="L25" s="15">
        <f t="shared" si="0"/>
        <v>13.25</v>
      </c>
    </row>
    <row r="26" spans="1:12" ht="17.25">
      <c r="A26" s="10">
        <v>19</v>
      </c>
      <c r="B26" s="34" t="s">
        <v>56</v>
      </c>
      <c r="C26" s="25">
        <v>116</v>
      </c>
      <c r="D26" s="15">
        <v>2</v>
      </c>
      <c r="E26" s="15">
        <v>164200</v>
      </c>
      <c r="F26" s="15">
        <v>1</v>
      </c>
      <c r="G26" s="15">
        <v>94400</v>
      </c>
      <c r="H26" s="15">
        <v>9</v>
      </c>
      <c r="I26" s="15">
        <v>63003</v>
      </c>
      <c r="J26" s="15">
        <v>32975.831432212195</v>
      </c>
      <c r="K26" s="15">
        <v>219.63147660139657</v>
      </c>
      <c r="L26" s="15">
        <f t="shared" si="0"/>
        <v>12</v>
      </c>
    </row>
    <row r="27" spans="1:12" ht="17.25">
      <c r="A27" s="10">
        <v>20</v>
      </c>
      <c r="B27" s="34" t="s">
        <v>60</v>
      </c>
      <c r="C27" s="25">
        <v>219.66666666666669</v>
      </c>
      <c r="D27" s="15">
        <v>2</v>
      </c>
      <c r="E27" s="15">
        <v>152379</v>
      </c>
      <c r="F27" s="15">
        <v>1</v>
      </c>
      <c r="G27" s="15">
        <v>90906</v>
      </c>
      <c r="H27" s="15">
        <v>11</v>
      </c>
      <c r="I27" s="15">
        <v>62621</v>
      </c>
      <c r="J27" s="15">
        <v>41436.809248093334</v>
      </c>
      <c r="K27" s="15">
        <v>423.0427173676653</v>
      </c>
      <c r="L27" s="15">
        <f t="shared" si="0"/>
        <v>14</v>
      </c>
    </row>
    <row r="28" spans="1:12" ht="15.75" customHeight="1">
      <c r="A28" s="10">
        <v>21</v>
      </c>
      <c r="B28" s="34" t="s">
        <v>62</v>
      </c>
      <c r="C28" s="25">
        <v>148</v>
      </c>
      <c r="D28" s="15">
        <v>2</v>
      </c>
      <c r="E28" s="15">
        <v>175347</v>
      </c>
      <c r="F28" s="15">
        <v>1</v>
      </c>
      <c r="G28" s="15">
        <v>89750</v>
      </c>
      <c r="H28" s="15">
        <v>9</v>
      </c>
      <c r="I28" s="15">
        <v>62148</v>
      </c>
      <c r="J28" s="15">
        <v>38265.52560570619</v>
      </c>
      <c r="K28" s="15">
        <v>184.4953997553166</v>
      </c>
      <c r="L28" s="15">
        <f t="shared" si="0"/>
        <v>12</v>
      </c>
    </row>
    <row r="29" spans="1:12" ht="17.25">
      <c r="A29" s="10">
        <v>22</v>
      </c>
      <c r="B29" s="34" t="s">
        <v>63</v>
      </c>
      <c r="C29" s="25">
        <v>138.66666666666666</v>
      </c>
      <c r="D29" s="15">
        <v>2</v>
      </c>
      <c r="E29" s="15">
        <v>160507</v>
      </c>
      <c r="F29" s="15">
        <v>1</v>
      </c>
      <c r="G29" s="15">
        <v>85132</v>
      </c>
      <c r="H29" s="15">
        <v>10</v>
      </c>
      <c r="I29" s="15">
        <v>62109</v>
      </c>
      <c r="J29" s="15">
        <v>37449.014791565685</v>
      </c>
      <c r="K29" s="15">
        <v>902.5582008336787</v>
      </c>
      <c r="L29" s="15">
        <f t="shared" si="0"/>
        <v>13</v>
      </c>
    </row>
    <row r="30" spans="1:12" ht="17.25">
      <c r="A30" s="10">
        <v>23</v>
      </c>
      <c r="B30" s="34" t="s">
        <v>64</v>
      </c>
      <c r="C30" s="25">
        <v>221.00000000000003</v>
      </c>
      <c r="D30" s="15">
        <v>2</v>
      </c>
      <c r="E30" s="15">
        <v>160000</v>
      </c>
      <c r="F30" s="15">
        <v>1</v>
      </c>
      <c r="G30" s="15">
        <v>9000</v>
      </c>
      <c r="H30" s="15">
        <v>9</v>
      </c>
      <c r="I30" s="15">
        <v>62419</v>
      </c>
      <c r="J30" s="15">
        <v>51199.859477063714</v>
      </c>
      <c r="K30" s="15">
        <v>981.427075358115</v>
      </c>
      <c r="L30" s="15">
        <f t="shared" si="0"/>
        <v>12</v>
      </c>
    </row>
    <row r="31" spans="1:12" ht="17.25">
      <c r="A31" s="10">
        <v>24</v>
      </c>
      <c r="B31" s="34" t="s">
        <v>69</v>
      </c>
      <c r="C31" s="25">
        <v>251.33333333333331</v>
      </c>
      <c r="D31" s="15">
        <v>2</v>
      </c>
      <c r="E31" s="15">
        <v>178745</v>
      </c>
      <c r="F31" s="15">
        <v>1</v>
      </c>
      <c r="G31" s="15">
        <v>103300</v>
      </c>
      <c r="H31" s="15">
        <v>10.25</v>
      </c>
      <c r="I31" s="15">
        <v>83974</v>
      </c>
      <c r="J31" s="15">
        <v>54022.112161277604</v>
      </c>
      <c r="K31" s="15">
        <v>499.5519104862178</v>
      </c>
      <c r="L31" s="15">
        <f aca="true" t="shared" si="1" ref="L31:L36">D31+F31+H31</f>
        <v>13.25</v>
      </c>
    </row>
    <row r="32" spans="1:12" ht="17.25">
      <c r="A32" s="10">
        <v>25</v>
      </c>
      <c r="B32" s="34" t="s">
        <v>70</v>
      </c>
      <c r="C32" s="25">
        <v>269</v>
      </c>
      <c r="D32" s="15">
        <v>2</v>
      </c>
      <c r="E32" s="15">
        <v>185000</v>
      </c>
      <c r="F32" s="15">
        <v>1</v>
      </c>
      <c r="G32" s="15">
        <v>100000</v>
      </c>
      <c r="H32" s="15">
        <v>10.25</v>
      </c>
      <c r="I32" s="15">
        <v>74048</v>
      </c>
      <c r="J32" s="15">
        <v>55299.853472816605</v>
      </c>
      <c r="K32" s="15">
        <v>3923.816027670444</v>
      </c>
      <c r="L32" s="15">
        <f t="shared" si="1"/>
        <v>13.25</v>
      </c>
    </row>
    <row r="33" spans="1:12" ht="17.25">
      <c r="A33" s="10">
        <v>26</v>
      </c>
      <c r="B33" s="34" t="s">
        <v>71</v>
      </c>
      <c r="C33" s="25">
        <v>153</v>
      </c>
      <c r="D33" s="15">
        <v>2</v>
      </c>
      <c r="E33" s="15">
        <v>152269</v>
      </c>
      <c r="F33" s="15">
        <v>1</v>
      </c>
      <c r="G33" s="15">
        <v>85132</v>
      </c>
      <c r="H33" s="15">
        <v>9</v>
      </c>
      <c r="I33" s="15">
        <v>62690</v>
      </c>
      <c r="J33" s="15">
        <v>38760.0720455258</v>
      </c>
      <c r="K33" s="15">
        <v>1308.9602490989928</v>
      </c>
      <c r="L33" s="15">
        <f t="shared" si="1"/>
        <v>12</v>
      </c>
    </row>
    <row r="34" spans="1:12" ht="15.75" customHeight="1">
      <c r="A34" s="10">
        <v>27</v>
      </c>
      <c r="B34" s="34" t="s">
        <v>72</v>
      </c>
      <c r="C34" s="25">
        <v>277.3333333333333</v>
      </c>
      <c r="D34" s="15">
        <v>2</v>
      </c>
      <c r="E34" s="15">
        <v>160000</v>
      </c>
      <c r="F34" s="15">
        <v>1</v>
      </c>
      <c r="G34" s="15">
        <v>90900</v>
      </c>
      <c r="H34" s="15">
        <v>10</v>
      </c>
      <c r="I34" s="15">
        <v>65192</v>
      </c>
      <c r="J34" s="15">
        <v>47626.155066024</v>
      </c>
      <c r="K34" s="15">
        <v>4450.456122766598</v>
      </c>
      <c r="L34" s="15">
        <f t="shared" si="1"/>
        <v>13</v>
      </c>
    </row>
    <row r="35" spans="1:12" ht="14.25" customHeight="1">
      <c r="A35" s="10">
        <v>28</v>
      </c>
      <c r="B35" s="34" t="s">
        <v>77</v>
      </c>
      <c r="C35" s="25">
        <v>293.66666666666663</v>
      </c>
      <c r="D35" s="15">
        <v>2</v>
      </c>
      <c r="E35" s="15">
        <v>160770</v>
      </c>
      <c r="F35" s="15">
        <v>1</v>
      </c>
      <c r="G35" s="15">
        <v>96679</v>
      </c>
      <c r="H35" s="15">
        <v>10</v>
      </c>
      <c r="I35" s="15">
        <v>62837</v>
      </c>
      <c r="J35" s="15">
        <v>50324.488130342506</v>
      </c>
      <c r="K35" s="15">
        <v>2260.3718519458635</v>
      </c>
      <c r="L35" s="15">
        <f t="shared" si="1"/>
        <v>13</v>
      </c>
    </row>
    <row r="36" spans="1:12" ht="15" customHeight="1">
      <c r="A36" s="10">
        <v>29</v>
      </c>
      <c r="B36" s="34" t="s">
        <v>80</v>
      </c>
      <c r="C36" s="25">
        <v>289</v>
      </c>
      <c r="D36" s="15">
        <v>2</v>
      </c>
      <c r="E36" s="15">
        <v>141985</v>
      </c>
      <c r="F36" s="15">
        <v>1</v>
      </c>
      <c r="G36" s="15">
        <v>90906</v>
      </c>
      <c r="H36" s="15">
        <v>12.25</v>
      </c>
      <c r="I36" s="15">
        <v>74366</v>
      </c>
      <c r="J36" s="15">
        <v>48550.284115836504</v>
      </c>
      <c r="K36" s="15">
        <v>5281.551083065737</v>
      </c>
      <c r="L36" s="15">
        <f t="shared" si="1"/>
        <v>15.25</v>
      </c>
    </row>
    <row r="37" spans="1:12" ht="17.25">
      <c r="A37" s="11"/>
      <c r="B37" s="12" t="s">
        <v>5</v>
      </c>
      <c r="C37" s="35">
        <f>SUM(C8:C36)</f>
        <v>5965</v>
      </c>
      <c r="D37" s="35">
        <f aca="true" t="shared" si="2" ref="D37:L37">SUM(D8:D36)</f>
        <v>58.25</v>
      </c>
      <c r="E37" s="35"/>
      <c r="F37" s="35">
        <f t="shared" si="2"/>
        <v>29</v>
      </c>
      <c r="G37" s="35"/>
      <c r="H37" s="35">
        <f t="shared" si="2"/>
        <v>283.77</v>
      </c>
      <c r="I37" s="35"/>
      <c r="J37" s="35">
        <f t="shared" si="2"/>
        <v>1295187.4819692844</v>
      </c>
      <c r="K37" s="35">
        <f t="shared" si="2"/>
        <v>37841.26950411212</v>
      </c>
      <c r="L37" s="35">
        <f t="shared" si="2"/>
        <v>371.02</v>
      </c>
    </row>
    <row r="38" spans="1:8" ht="17.25">
      <c r="A38" s="26"/>
      <c r="B38" s="27"/>
      <c r="C38" s="36"/>
      <c r="D38" s="4">
        <v>58</v>
      </c>
      <c r="E38" s="4"/>
      <c r="F38" s="4">
        <v>29</v>
      </c>
      <c r="G38" s="4"/>
      <c r="H38" s="1">
        <v>261</v>
      </c>
    </row>
    <row r="39" spans="1:7" ht="27.75" hidden="1">
      <c r="A39" s="13"/>
      <c r="B39" s="27" t="s">
        <v>0</v>
      </c>
      <c r="C39" s="37" t="e">
        <f>#REF!+C8+#REF!+#REF!+#REF!+SUM(C9:C18)+SUM(C19:C19)+#REF!+SUM(C20:C23)+C25+C26+#REF!+#REF!+SUM(C28:C30)+SUM(C31:C33)</f>
        <v>#REF!</v>
      </c>
      <c r="D39" s="4"/>
      <c r="E39" s="4"/>
      <c r="F39" s="4"/>
      <c r="G39" s="4"/>
    </row>
    <row r="40" spans="1:7" ht="17.25" hidden="1">
      <c r="A40" s="13"/>
      <c r="B40" s="27" t="s">
        <v>11</v>
      </c>
      <c r="C40" s="17">
        <v>90</v>
      </c>
      <c r="D40" s="4"/>
      <c r="E40" s="4"/>
      <c r="F40" s="4"/>
      <c r="G40" s="4"/>
    </row>
    <row r="41" spans="1:7" ht="17.25" hidden="1">
      <c r="A41" s="14"/>
      <c r="B41" s="27"/>
      <c r="C41" s="4"/>
      <c r="D41" s="4"/>
      <c r="E41" s="4"/>
      <c r="F41" s="4"/>
      <c r="G41" s="4"/>
    </row>
    <row r="42" spans="1:7" ht="15" customHeight="1" hidden="1">
      <c r="A42" s="14"/>
      <c r="B42" s="27"/>
      <c r="C42" s="4"/>
      <c r="D42" s="4"/>
      <c r="E42" s="4"/>
      <c r="F42" s="4"/>
      <c r="G42" s="4"/>
    </row>
    <row r="43" spans="1:7" ht="62.25" customHeight="1" hidden="1">
      <c r="A43" s="14"/>
      <c r="B43" s="4" t="s">
        <v>12</v>
      </c>
      <c r="C43" s="28" t="s">
        <v>3</v>
      </c>
      <c r="D43" s="4"/>
      <c r="E43" s="4"/>
      <c r="F43" s="4"/>
      <c r="G43" s="4"/>
    </row>
    <row r="44" spans="1:7" ht="17.25" hidden="1">
      <c r="A44" s="14"/>
      <c r="B44" s="29" t="s">
        <v>6</v>
      </c>
      <c r="C44" s="18" t="e">
        <f>C45+C46+C47</f>
        <v>#REF!</v>
      </c>
      <c r="D44" s="4"/>
      <c r="E44" s="4"/>
      <c r="F44" s="4"/>
      <c r="G44" s="4"/>
    </row>
    <row r="45" spans="1:7" ht="17.25" hidden="1">
      <c r="A45" s="19"/>
      <c r="B45" s="27" t="s">
        <v>7</v>
      </c>
      <c r="C45" s="21" t="e">
        <f>#REF!-#REF!-#REF!-#REF!</f>
        <v>#REF!</v>
      </c>
      <c r="D45" s="4"/>
      <c r="E45" s="4"/>
      <c r="F45" s="4"/>
      <c r="G45" s="4"/>
    </row>
    <row r="46" spans="1:7" ht="17.25" hidden="1">
      <c r="A46" s="19"/>
      <c r="B46" s="27" t="s">
        <v>8</v>
      </c>
      <c r="C46" s="21" t="e">
        <f>#REF!-#REF!-#REF!-#REF!</f>
        <v>#REF!</v>
      </c>
      <c r="D46" s="4"/>
      <c r="E46" s="4"/>
      <c r="F46" s="4"/>
      <c r="G46" s="4"/>
    </row>
    <row r="47" spans="2:7" ht="17.25" hidden="1">
      <c r="B47" s="27" t="s">
        <v>9</v>
      </c>
      <c r="C47" s="21" t="e">
        <f>#REF!-#REF!-#REF!-#REF!</f>
        <v>#REF!</v>
      </c>
      <c r="D47" s="4"/>
      <c r="E47" s="4"/>
      <c r="F47" s="4"/>
      <c r="G47" s="4"/>
    </row>
    <row r="48" spans="2:7" ht="17.25" customHeight="1" hidden="1">
      <c r="B48" s="4"/>
      <c r="C48" s="30" t="s">
        <v>2</v>
      </c>
      <c r="D48" s="4"/>
      <c r="E48" s="4"/>
      <c r="F48" s="4"/>
      <c r="G48" s="4"/>
    </row>
    <row r="49" spans="2:7" ht="79.5" customHeight="1" hidden="1">
      <c r="B49" s="4"/>
      <c r="C49" s="31" t="s">
        <v>4</v>
      </c>
      <c r="D49" s="4"/>
      <c r="E49" s="4"/>
      <c r="F49" s="4"/>
      <c r="G49" s="4"/>
    </row>
    <row r="50" spans="2:7" ht="17.25" hidden="1">
      <c r="B50" s="4"/>
      <c r="C50" s="22" t="e">
        <f>C45-#REF!</f>
        <v>#REF!</v>
      </c>
      <c r="D50" s="4"/>
      <c r="E50" s="4"/>
      <c r="F50" s="4"/>
      <c r="G50" s="4"/>
    </row>
    <row r="51" spans="2:7" ht="17.25" hidden="1">
      <c r="B51" s="4"/>
      <c r="C51" s="22" t="e">
        <f>C46-#REF!</f>
        <v>#REF!</v>
      </c>
      <c r="D51" s="4"/>
      <c r="E51" s="4"/>
      <c r="F51" s="4"/>
      <c r="G51" s="4"/>
    </row>
    <row r="52" spans="2:7" ht="17.25" hidden="1">
      <c r="B52" s="4"/>
      <c r="C52" s="22" t="e">
        <f>C47-#REF!</f>
        <v>#REF!</v>
      </c>
      <c r="D52" s="4"/>
      <c r="E52" s="4"/>
      <c r="F52" s="4"/>
      <c r="G52" s="4"/>
    </row>
    <row r="53" spans="2:7" ht="17.25" hidden="1">
      <c r="B53" s="4"/>
      <c r="C53" s="22" t="e">
        <f>SUM(C50:C52)</f>
        <v>#REF!</v>
      </c>
      <c r="D53" s="4"/>
      <c r="E53" s="4"/>
      <c r="F53" s="4"/>
      <c r="G53" s="4"/>
    </row>
    <row r="54" spans="2:7" ht="17.25" hidden="1">
      <c r="B54" s="4"/>
      <c r="C54" s="4"/>
      <c r="D54" s="4"/>
      <c r="E54" s="4"/>
      <c r="F54" s="4"/>
      <c r="G54" s="4"/>
    </row>
    <row r="55" spans="2:8" ht="17.25">
      <c r="B55" s="4"/>
      <c r="C55" s="4"/>
      <c r="D55" s="33">
        <f>D38-D37</f>
        <v>-0.25</v>
      </c>
      <c r="E55" s="4"/>
      <c r="F55" s="33">
        <f>F38-F37</f>
        <v>0</v>
      </c>
      <c r="G55" s="4"/>
      <c r="H55" s="32">
        <f>H38-H37</f>
        <v>-22.769999999999982</v>
      </c>
    </row>
    <row r="56" spans="2:7" ht="17.25">
      <c r="B56" s="4"/>
      <c r="C56" s="4"/>
      <c r="D56" s="4"/>
      <c r="E56" s="4"/>
      <c r="F56" s="4"/>
      <c r="G56" s="4"/>
    </row>
  </sheetData>
  <sheetProtection/>
  <mergeCells count="6">
    <mergeCell ref="D5:E5"/>
    <mergeCell ref="F5:G5"/>
    <mergeCell ref="H5:I5"/>
    <mergeCell ref="J5:J6"/>
    <mergeCell ref="K5:K6"/>
    <mergeCell ref="L5:L6"/>
  </mergeCells>
  <printOptions/>
  <pageMargins left="0.16" right="0.51" top="0.37" bottom="0.39" header="0.25" footer="0.26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F10" sqref="F10"/>
    </sheetView>
  </sheetViews>
  <sheetFormatPr defaultColWidth="8.796875" defaultRowHeight="15"/>
  <cols>
    <col min="1" max="1" width="4.09765625" style="40" customWidth="1"/>
    <col min="2" max="2" width="22" style="40" customWidth="1"/>
    <col min="3" max="3" width="9" style="40" customWidth="1"/>
    <col min="4" max="4" width="7.59765625" style="40" customWidth="1"/>
    <col min="5" max="5" width="8.296875" style="40" customWidth="1"/>
    <col min="6" max="6" width="6.796875" style="40" customWidth="1"/>
    <col min="7" max="7" width="10.19921875" style="40" customWidth="1"/>
    <col min="8" max="8" width="8.8984375" style="40" customWidth="1"/>
    <col min="9" max="9" width="12.69921875" style="40" customWidth="1"/>
    <col min="10" max="16384" width="8.8984375" style="40" customWidth="1"/>
  </cols>
  <sheetData>
    <row r="1" spans="2:9" ht="15">
      <c r="B1" s="75" t="s">
        <v>93</v>
      </c>
      <c r="C1" s="75"/>
      <c r="D1" s="75"/>
      <c r="E1" s="75"/>
      <c r="F1" s="75"/>
      <c r="G1" s="75"/>
      <c r="H1" s="75"/>
      <c r="I1" s="75"/>
    </row>
    <row r="2" spans="2:9" ht="41.25" customHeight="1">
      <c r="B2" s="74" t="s">
        <v>92</v>
      </c>
      <c r="C2" s="74"/>
      <c r="D2" s="74"/>
      <c r="E2" s="74"/>
      <c r="F2" s="74"/>
      <c r="G2" s="74"/>
      <c r="H2" s="74"/>
      <c r="I2" s="74"/>
    </row>
    <row r="3" spans="1:3" ht="15">
      <c r="A3" s="41"/>
      <c r="B3" s="48"/>
      <c r="C3" s="41"/>
    </row>
    <row r="4" spans="1:9" ht="75">
      <c r="A4" s="49" t="s">
        <v>1</v>
      </c>
      <c r="B4" s="50" t="s">
        <v>14</v>
      </c>
      <c r="C4" s="51" t="s">
        <v>15</v>
      </c>
      <c r="D4" s="69" t="s">
        <v>86</v>
      </c>
      <c r="E4" s="69"/>
      <c r="F4" s="70" t="s">
        <v>88</v>
      </c>
      <c r="G4" s="71"/>
      <c r="H4" s="52" t="s">
        <v>87</v>
      </c>
      <c r="I4" s="72" t="s">
        <v>91</v>
      </c>
    </row>
    <row r="5" spans="1:9" ht="45">
      <c r="A5" s="52"/>
      <c r="B5" s="52"/>
      <c r="C5" s="52"/>
      <c r="D5" s="42" t="s">
        <v>26</v>
      </c>
      <c r="E5" s="53" t="s">
        <v>25</v>
      </c>
      <c r="F5" s="42" t="s">
        <v>26</v>
      </c>
      <c r="G5" s="53" t="s">
        <v>25</v>
      </c>
      <c r="H5" s="42" t="s">
        <v>26</v>
      </c>
      <c r="I5" s="73"/>
    </row>
    <row r="6" spans="1:9" ht="15">
      <c r="A6" s="52"/>
      <c r="B6" s="52"/>
      <c r="C6" s="52"/>
      <c r="D6" s="42"/>
      <c r="E6" s="42"/>
      <c r="F6" s="42"/>
      <c r="G6" s="42"/>
      <c r="H6" s="42"/>
      <c r="I6" s="42"/>
    </row>
    <row r="7" spans="1:9" ht="15">
      <c r="A7" s="54">
        <v>1</v>
      </c>
      <c r="B7" s="53" t="s">
        <v>94</v>
      </c>
      <c r="C7" s="55">
        <v>1477.3333333333333</v>
      </c>
      <c r="D7" s="42">
        <v>3.5</v>
      </c>
      <c r="E7" s="43">
        <v>298368</v>
      </c>
      <c r="F7" s="42">
        <v>1</v>
      </c>
      <c r="G7" s="42">
        <v>210000</v>
      </c>
      <c r="H7" s="42">
        <v>16.65</v>
      </c>
      <c r="I7" s="42">
        <f aca="true" t="shared" si="0" ref="I7:I38">D7+F7+H7</f>
        <v>21.15</v>
      </c>
    </row>
    <row r="8" spans="1:9" ht="15">
      <c r="A8" s="54">
        <v>2</v>
      </c>
      <c r="B8" s="53" t="s">
        <v>95</v>
      </c>
      <c r="C8" s="55">
        <v>670</v>
      </c>
      <c r="D8" s="42">
        <v>3</v>
      </c>
      <c r="E8" s="43">
        <v>221334</v>
      </c>
      <c r="F8" s="42">
        <v>1</v>
      </c>
      <c r="G8" s="42">
        <v>165000</v>
      </c>
      <c r="H8" s="42">
        <v>13.4</v>
      </c>
      <c r="I8" s="42">
        <f t="shared" si="0"/>
        <v>17.4</v>
      </c>
    </row>
    <row r="9" spans="1:9" ht="15">
      <c r="A9" s="54">
        <v>3</v>
      </c>
      <c r="B9" s="53" t="s">
        <v>96</v>
      </c>
      <c r="C9" s="55">
        <v>1025</v>
      </c>
      <c r="D9" s="42">
        <v>3</v>
      </c>
      <c r="E9" s="43">
        <v>225257</v>
      </c>
      <c r="F9" s="42">
        <v>1</v>
      </c>
      <c r="G9" s="42">
        <v>217170</v>
      </c>
      <c r="H9" s="42">
        <v>16.75</v>
      </c>
      <c r="I9" s="42">
        <f t="shared" si="0"/>
        <v>20.75</v>
      </c>
    </row>
    <row r="10" spans="1:9" ht="15">
      <c r="A10" s="54">
        <v>4</v>
      </c>
      <c r="B10" s="53" t="s">
        <v>97</v>
      </c>
      <c r="C10" s="55">
        <v>488</v>
      </c>
      <c r="D10" s="42">
        <v>3</v>
      </c>
      <c r="E10" s="43">
        <v>213333</v>
      </c>
      <c r="F10" s="42">
        <v>1</v>
      </c>
      <c r="G10" s="42">
        <v>160000</v>
      </c>
      <c r="H10" s="42">
        <v>11.25</v>
      </c>
      <c r="I10" s="42">
        <f t="shared" si="0"/>
        <v>15.25</v>
      </c>
    </row>
    <row r="11" spans="1:9" ht="30">
      <c r="A11" s="54">
        <v>5</v>
      </c>
      <c r="B11" s="53" t="s">
        <v>98</v>
      </c>
      <c r="C11" s="55">
        <v>1793.6666666666667</v>
      </c>
      <c r="D11" s="42">
        <v>4</v>
      </c>
      <c r="E11" s="43">
        <v>228900</v>
      </c>
      <c r="F11" s="42">
        <v>1</v>
      </c>
      <c r="G11" s="42">
        <v>239000</v>
      </c>
      <c r="H11" s="42">
        <v>21.15</v>
      </c>
      <c r="I11" s="42">
        <f t="shared" si="0"/>
        <v>26.15</v>
      </c>
    </row>
    <row r="12" spans="1:9" ht="15">
      <c r="A12" s="54">
        <v>6</v>
      </c>
      <c r="B12" s="53" t="s">
        <v>99</v>
      </c>
      <c r="C12" s="55">
        <v>931</v>
      </c>
      <c r="D12" s="42">
        <v>3</v>
      </c>
      <c r="E12" s="43">
        <v>226667</v>
      </c>
      <c r="F12" s="42">
        <v>1</v>
      </c>
      <c r="G12" s="42">
        <v>217000</v>
      </c>
      <c r="H12" s="42">
        <v>12.25</v>
      </c>
      <c r="I12" s="42">
        <f t="shared" si="0"/>
        <v>16.25</v>
      </c>
    </row>
    <row r="13" spans="1:9" ht="15">
      <c r="A13" s="54">
        <v>7</v>
      </c>
      <c r="B13" s="53" t="s">
        <v>100</v>
      </c>
      <c r="C13" s="55">
        <v>372.6666666666667</v>
      </c>
      <c r="D13" s="42">
        <v>3</v>
      </c>
      <c r="E13" s="43">
        <v>220000</v>
      </c>
      <c r="F13" s="42">
        <v>1</v>
      </c>
      <c r="G13" s="42">
        <v>150000</v>
      </c>
      <c r="H13" s="42">
        <v>12.24</v>
      </c>
      <c r="I13" s="42">
        <f t="shared" si="0"/>
        <v>16.240000000000002</v>
      </c>
    </row>
    <row r="14" spans="1:9" ht="15">
      <c r="A14" s="54">
        <v>8</v>
      </c>
      <c r="B14" s="53" t="s">
        <v>101</v>
      </c>
      <c r="C14" s="55">
        <v>458.6666666666667</v>
      </c>
      <c r="D14" s="42">
        <v>3</v>
      </c>
      <c r="E14" s="43">
        <v>237874</v>
      </c>
      <c r="F14" s="42">
        <v>1</v>
      </c>
      <c r="G14" s="42">
        <v>180000</v>
      </c>
      <c r="H14" s="42">
        <v>13.15</v>
      </c>
      <c r="I14" s="42">
        <f t="shared" si="0"/>
        <v>17.15</v>
      </c>
    </row>
    <row r="15" spans="1:9" ht="15">
      <c r="A15" s="54">
        <v>9</v>
      </c>
      <c r="B15" s="53" t="s">
        <v>102</v>
      </c>
      <c r="C15" s="55">
        <v>265.6666666666667</v>
      </c>
      <c r="D15" s="42">
        <v>2</v>
      </c>
      <c r="E15" s="43">
        <v>206081</v>
      </c>
      <c r="F15" s="42">
        <v>1</v>
      </c>
      <c r="G15" s="42">
        <v>132200</v>
      </c>
      <c r="H15" s="42">
        <v>8.24</v>
      </c>
      <c r="I15" s="42">
        <f t="shared" si="0"/>
        <v>11.24</v>
      </c>
    </row>
    <row r="16" spans="1:9" ht="15">
      <c r="A16" s="54">
        <v>10</v>
      </c>
      <c r="B16" s="53" t="s">
        <v>103</v>
      </c>
      <c r="C16" s="55">
        <v>566</v>
      </c>
      <c r="D16" s="42">
        <v>3</v>
      </c>
      <c r="E16" s="43">
        <v>252200</v>
      </c>
      <c r="F16" s="42">
        <v>1</v>
      </c>
      <c r="G16" s="42">
        <v>232800</v>
      </c>
      <c r="H16" s="42">
        <v>13.15</v>
      </c>
      <c r="I16" s="42">
        <f t="shared" si="0"/>
        <v>17.15</v>
      </c>
    </row>
    <row r="17" spans="1:9" ht="15">
      <c r="A17" s="54">
        <v>11</v>
      </c>
      <c r="B17" s="53" t="s">
        <v>104</v>
      </c>
      <c r="C17" s="55">
        <v>366.6666666666667</v>
      </c>
      <c r="D17" s="42">
        <v>3</v>
      </c>
      <c r="E17" s="43">
        <v>200000</v>
      </c>
      <c r="F17" s="42">
        <v>1</v>
      </c>
      <c r="G17" s="42">
        <v>150000</v>
      </c>
      <c r="H17" s="42">
        <v>12.75</v>
      </c>
      <c r="I17" s="42">
        <f t="shared" si="0"/>
        <v>16.75</v>
      </c>
    </row>
    <row r="18" spans="1:9" ht="15">
      <c r="A18" s="54">
        <v>12</v>
      </c>
      <c r="B18" s="53" t="s">
        <v>105</v>
      </c>
      <c r="C18" s="55">
        <v>715.3333333333334</v>
      </c>
      <c r="D18" s="42">
        <v>3</v>
      </c>
      <c r="E18" s="43">
        <v>234526</v>
      </c>
      <c r="F18" s="42">
        <v>1</v>
      </c>
      <c r="G18" s="42">
        <v>192857</v>
      </c>
      <c r="H18" s="42">
        <v>14.25</v>
      </c>
      <c r="I18" s="42">
        <f t="shared" si="0"/>
        <v>18.25</v>
      </c>
    </row>
    <row r="19" spans="1:9" ht="15">
      <c r="A19" s="54">
        <v>13</v>
      </c>
      <c r="B19" s="53" t="s">
        <v>106</v>
      </c>
      <c r="C19" s="55">
        <v>165</v>
      </c>
      <c r="D19" s="42">
        <v>1</v>
      </c>
      <c r="E19" s="43">
        <v>198000</v>
      </c>
      <c r="F19" s="42">
        <v>0.5</v>
      </c>
      <c r="G19" s="42">
        <v>66100</v>
      </c>
      <c r="H19" s="42">
        <v>7</v>
      </c>
      <c r="I19" s="42">
        <f t="shared" si="0"/>
        <v>8.5</v>
      </c>
    </row>
    <row r="20" spans="1:9" ht="15">
      <c r="A20" s="54">
        <v>14</v>
      </c>
      <c r="B20" s="53" t="s">
        <v>107</v>
      </c>
      <c r="C20" s="55">
        <v>63.666666666666664</v>
      </c>
      <c r="D20" s="42">
        <v>1</v>
      </c>
      <c r="E20" s="43">
        <v>181182</v>
      </c>
      <c r="F20" s="42">
        <v>0.5</v>
      </c>
      <c r="G20" s="42">
        <v>66132</v>
      </c>
      <c r="H20" s="42">
        <v>6.9</v>
      </c>
      <c r="I20" s="42">
        <f t="shared" si="0"/>
        <v>8.4</v>
      </c>
    </row>
    <row r="21" spans="1:9" ht="15">
      <c r="A21" s="54">
        <v>15</v>
      </c>
      <c r="B21" s="53" t="s">
        <v>108</v>
      </c>
      <c r="C21" s="55">
        <v>537.3333333333334</v>
      </c>
      <c r="D21" s="42">
        <v>2.75</v>
      </c>
      <c r="E21" s="43">
        <v>186334</v>
      </c>
      <c r="F21" s="42">
        <v>1</v>
      </c>
      <c r="G21" s="42">
        <v>145504</v>
      </c>
      <c r="H21" s="42">
        <v>14.15</v>
      </c>
      <c r="I21" s="42">
        <f t="shared" si="0"/>
        <v>17.9</v>
      </c>
    </row>
    <row r="22" spans="1:9" ht="15">
      <c r="A22" s="54">
        <v>16</v>
      </c>
      <c r="B22" s="53" t="s">
        <v>109</v>
      </c>
      <c r="C22" s="55">
        <v>34</v>
      </c>
      <c r="D22" s="42">
        <v>1</v>
      </c>
      <c r="E22" s="43">
        <v>180000</v>
      </c>
      <c r="F22" s="42">
        <v>0.5</v>
      </c>
      <c r="G22" s="42">
        <v>66132</v>
      </c>
      <c r="H22" s="42">
        <v>7.65</v>
      </c>
      <c r="I22" s="42">
        <f t="shared" si="0"/>
        <v>9.15</v>
      </c>
    </row>
    <row r="23" spans="1:9" ht="15">
      <c r="A23" s="54">
        <v>17</v>
      </c>
      <c r="B23" s="53" t="s">
        <v>110</v>
      </c>
      <c r="C23" s="55">
        <v>244</v>
      </c>
      <c r="D23" s="42">
        <v>2</v>
      </c>
      <c r="E23" s="43">
        <v>187845</v>
      </c>
      <c r="F23" s="42">
        <v>1</v>
      </c>
      <c r="G23" s="42">
        <v>132500</v>
      </c>
      <c r="H23" s="42">
        <v>9.45</v>
      </c>
      <c r="I23" s="42">
        <f t="shared" si="0"/>
        <v>12.45</v>
      </c>
    </row>
    <row r="24" spans="1:9" ht="15">
      <c r="A24" s="54">
        <v>18</v>
      </c>
      <c r="B24" s="53" t="s">
        <v>111</v>
      </c>
      <c r="C24" s="55">
        <v>108</v>
      </c>
      <c r="D24" s="42">
        <v>2</v>
      </c>
      <c r="E24" s="43">
        <v>180458</v>
      </c>
      <c r="F24" s="42">
        <v>0.8</v>
      </c>
      <c r="G24" s="42">
        <v>105760</v>
      </c>
      <c r="H24" s="42">
        <v>5.4</v>
      </c>
      <c r="I24" s="42">
        <f t="shared" si="0"/>
        <v>8.2</v>
      </c>
    </row>
    <row r="25" spans="1:9" ht="15">
      <c r="A25" s="54">
        <v>19</v>
      </c>
      <c r="B25" s="53" t="s">
        <v>112</v>
      </c>
      <c r="C25" s="55">
        <v>269.3333333333333</v>
      </c>
      <c r="D25" s="42">
        <v>2</v>
      </c>
      <c r="E25" s="43">
        <v>194808</v>
      </c>
      <c r="F25" s="42">
        <v>1</v>
      </c>
      <c r="G25" s="42">
        <v>142276</v>
      </c>
      <c r="H25" s="42">
        <v>10.25</v>
      </c>
      <c r="I25" s="42">
        <f t="shared" si="0"/>
        <v>13.25</v>
      </c>
    </row>
    <row r="26" spans="1:9" ht="15">
      <c r="A26" s="54">
        <v>20</v>
      </c>
      <c r="B26" s="53" t="s">
        <v>113</v>
      </c>
      <c r="C26" s="55">
        <v>170.66666666666666</v>
      </c>
      <c r="D26" s="42">
        <v>2</v>
      </c>
      <c r="E26" s="43">
        <v>185613</v>
      </c>
      <c r="F26" s="42">
        <v>1</v>
      </c>
      <c r="G26" s="42">
        <v>132500</v>
      </c>
      <c r="H26" s="42">
        <v>9.25</v>
      </c>
      <c r="I26" s="42">
        <f t="shared" si="0"/>
        <v>12.25</v>
      </c>
    </row>
    <row r="27" spans="1:9" ht="15">
      <c r="A27" s="54">
        <v>21</v>
      </c>
      <c r="B27" s="53" t="s">
        <v>114</v>
      </c>
      <c r="C27" s="55">
        <v>229.66666666666666</v>
      </c>
      <c r="D27" s="42">
        <v>2</v>
      </c>
      <c r="E27" s="43">
        <v>200000</v>
      </c>
      <c r="F27" s="42">
        <v>1</v>
      </c>
      <c r="G27" s="42">
        <v>145000</v>
      </c>
      <c r="H27" s="42">
        <v>9.5</v>
      </c>
      <c r="I27" s="42">
        <f t="shared" si="0"/>
        <v>12.5</v>
      </c>
    </row>
    <row r="28" spans="1:9" ht="15">
      <c r="A28" s="54">
        <v>22</v>
      </c>
      <c r="B28" s="53" t="s">
        <v>115</v>
      </c>
      <c r="C28" s="55">
        <v>221</v>
      </c>
      <c r="D28" s="42">
        <v>2</v>
      </c>
      <c r="E28" s="43">
        <v>186662</v>
      </c>
      <c r="F28" s="42">
        <v>1</v>
      </c>
      <c r="G28" s="42">
        <v>132500</v>
      </c>
      <c r="H28" s="42">
        <v>10.99</v>
      </c>
      <c r="I28" s="42">
        <f t="shared" si="0"/>
        <v>13.99</v>
      </c>
    </row>
    <row r="29" spans="1:9" ht="15">
      <c r="A29" s="54">
        <v>23</v>
      </c>
      <c r="B29" s="53" t="s">
        <v>116</v>
      </c>
      <c r="C29" s="55">
        <v>39.333333333333336</v>
      </c>
      <c r="D29" s="42">
        <v>1</v>
      </c>
      <c r="E29" s="43">
        <v>183390</v>
      </c>
      <c r="F29" s="42">
        <v>0.5</v>
      </c>
      <c r="G29" s="42">
        <v>74150</v>
      </c>
      <c r="H29" s="42">
        <v>6.25</v>
      </c>
      <c r="I29" s="42">
        <f t="shared" si="0"/>
        <v>7.75</v>
      </c>
    </row>
    <row r="30" spans="1:9" ht="15">
      <c r="A30" s="54">
        <v>24</v>
      </c>
      <c r="B30" s="53" t="s">
        <v>117</v>
      </c>
      <c r="C30" s="55">
        <v>182.66666666666666</v>
      </c>
      <c r="D30" s="42">
        <v>2</v>
      </c>
      <c r="E30" s="43">
        <v>178492</v>
      </c>
      <c r="F30" s="42">
        <v>1</v>
      </c>
      <c r="G30" s="42">
        <v>132300</v>
      </c>
      <c r="H30" s="42">
        <v>6.95</v>
      </c>
      <c r="I30" s="42">
        <f t="shared" si="0"/>
        <v>9.95</v>
      </c>
    </row>
    <row r="31" spans="1:9" ht="15">
      <c r="A31" s="54">
        <v>25</v>
      </c>
      <c r="B31" s="53" t="s">
        <v>118</v>
      </c>
      <c r="C31" s="55">
        <v>229</v>
      </c>
      <c r="D31" s="42">
        <v>1.75</v>
      </c>
      <c r="E31" s="43">
        <v>186249</v>
      </c>
      <c r="F31" s="42">
        <v>1</v>
      </c>
      <c r="G31" s="42">
        <v>132500</v>
      </c>
      <c r="H31" s="42">
        <v>10.25</v>
      </c>
      <c r="I31" s="42">
        <f t="shared" si="0"/>
        <v>13</v>
      </c>
    </row>
    <row r="32" spans="1:9" ht="15">
      <c r="A32" s="54">
        <v>26</v>
      </c>
      <c r="B32" s="53" t="s">
        <v>119</v>
      </c>
      <c r="C32" s="55">
        <v>192.33333333333334</v>
      </c>
      <c r="D32" s="42">
        <v>2</v>
      </c>
      <c r="E32" s="43">
        <v>184806</v>
      </c>
      <c r="F32" s="42">
        <v>1</v>
      </c>
      <c r="G32" s="42">
        <v>132500</v>
      </c>
      <c r="H32" s="42">
        <v>8.75</v>
      </c>
      <c r="I32" s="42">
        <f t="shared" si="0"/>
        <v>11.75</v>
      </c>
    </row>
    <row r="33" spans="1:9" ht="15">
      <c r="A33" s="54">
        <v>27</v>
      </c>
      <c r="B33" s="53" t="s">
        <v>120</v>
      </c>
      <c r="C33" s="55">
        <v>60.333333333333336</v>
      </c>
      <c r="D33" s="42">
        <v>1</v>
      </c>
      <c r="E33" s="43">
        <v>189000</v>
      </c>
      <c r="F33" s="42">
        <v>0.5</v>
      </c>
      <c r="G33" s="42">
        <v>66132</v>
      </c>
      <c r="H33" s="42">
        <v>7.25</v>
      </c>
      <c r="I33" s="42">
        <f t="shared" si="0"/>
        <v>8.75</v>
      </c>
    </row>
    <row r="34" spans="1:9" ht="15">
      <c r="A34" s="54">
        <v>28</v>
      </c>
      <c r="B34" s="53" t="s">
        <v>121</v>
      </c>
      <c r="C34" s="55">
        <v>87</v>
      </c>
      <c r="D34" s="42">
        <v>1.5</v>
      </c>
      <c r="E34" s="43">
        <v>183000</v>
      </c>
      <c r="F34" s="42">
        <v>0.5</v>
      </c>
      <c r="G34" s="42">
        <v>75000</v>
      </c>
      <c r="H34" s="42">
        <v>5.99</v>
      </c>
      <c r="I34" s="42">
        <f t="shared" si="0"/>
        <v>7.99</v>
      </c>
    </row>
    <row r="35" spans="1:9" ht="15">
      <c r="A35" s="54">
        <v>29</v>
      </c>
      <c r="B35" s="53" t="s">
        <v>122</v>
      </c>
      <c r="C35" s="55">
        <v>158.33333333333334</v>
      </c>
      <c r="D35" s="42">
        <v>2</v>
      </c>
      <c r="E35" s="43">
        <v>179782</v>
      </c>
      <c r="F35" s="42">
        <v>1</v>
      </c>
      <c r="G35" s="42">
        <v>132500</v>
      </c>
      <c r="H35" s="42">
        <v>8.25</v>
      </c>
      <c r="I35" s="42">
        <f t="shared" si="0"/>
        <v>11.25</v>
      </c>
    </row>
    <row r="36" spans="1:9" ht="15">
      <c r="A36" s="54">
        <v>30</v>
      </c>
      <c r="B36" s="53" t="s">
        <v>123</v>
      </c>
      <c r="C36" s="55">
        <v>102</v>
      </c>
      <c r="D36" s="42">
        <v>1</v>
      </c>
      <c r="E36" s="43">
        <v>168005</v>
      </c>
      <c r="F36" s="42">
        <v>1</v>
      </c>
      <c r="G36" s="42">
        <v>132500</v>
      </c>
      <c r="H36" s="42">
        <v>9.75</v>
      </c>
      <c r="I36" s="42">
        <f t="shared" si="0"/>
        <v>11.75</v>
      </c>
    </row>
    <row r="37" spans="1:9" ht="15">
      <c r="A37" s="54">
        <v>31</v>
      </c>
      <c r="B37" s="53" t="s">
        <v>124</v>
      </c>
      <c r="C37" s="55">
        <v>1041.6666666666667</v>
      </c>
      <c r="D37" s="42">
        <v>4</v>
      </c>
      <c r="E37" s="43">
        <v>218750</v>
      </c>
      <c r="F37" s="42">
        <v>1</v>
      </c>
      <c r="G37" s="42">
        <v>162368</v>
      </c>
      <c r="H37" s="42">
        <v>16.65</v>
      </c>
      <c r="I37" s="42">
        <f t="shared" si="0"/>
        <v>21.65</v>
      </c>
    </row>
    <row r="38" spans="1:9" ht="15">
      <c r="A38" s="54">
        <v>32</v>
      </c>
      <c r="B38" s="53" t="s">
        <v>125</v>
      </c>
      <c r="C38" s="55">
        <v>40.666666666666664</v>
      </c>
      <c r="D38" s="42">
        <v>1</v>
      </c>
      <c r="E38" s="43">
        <v>200000</v>
      </c>
      <c r="F38" s="42">
        <v>1</v>
      </c>
      <c r="G38" s="42">
        <v>132000</v>
      </c>
      <c r="H38" s="42">
        <v>7.15</v>
      </c>
      <c r="I38" s="42">
        <f t="shared" si="0"/>
        <v>9.15</v>
      </c>
    </row>
    <row r="39" spans="1:9" ht="15">
      <c r="A39" s="54">
        <v>33</v>
      </c>
      <c r="B39" s="53" t="s">
        <v>126</v>
      </c>
      <c r="C39" s="55">
        <v>21.333333333333332</v>
      </c>
      <c r="D39" s="42">
        <v>1</v>
      </c>
      <c r="E39" s="43">
        <v>172400</v>
      </c>
      <c r="F39" s="42">
        <v>1</v>
      </c>
      <c r="G39" s="42">
        <v>140276</v>
      </c>
      <c r="H39" s="42">
        <v>4.25</v>
      </c>
      <c r="I39" s="42">
        <f aca="true" t="shared" si="1" ref="I39:I69">D39+F39+H39</f>
        <v>6.25</v>
      </c>
    </row>
    <row r="40" spans="1:9" ht="15">
      <c r="A40" s="54">
        <v>34</v>
      </c>
      <c r="B40" s="53" t="s">
        <v>127</v>
      </c>
      <c r="C40" s="55">
        <v>66</v>
      </c>
      <c r="D40" s="42">
        <v>1</v>
      </c>
      <c r="E40" s="43">
        <v>190000</v>
      </c>
      <c r="F40" s="42">
        <v>0.5</v>
      </c>
      <c r="G40" s="42">
        <v>80000</v>
      </c>
      <c r="H40" s="42">
        <v>5.7</v>
      </c>
      <c r="I40" s="42">
        <f t="shared" si="1"/>
        <v>7.2</v>
      </c>
    </row>
    <row r="41" spans="1:9" ht="45">
      <c r="A41" s="54">
        <v>35</v>
      </c>
      <c r="B41" s="53" t="s">
        <v>128</v>
      </c>
      <c r="C41" s="55">
        <v>145.66666666666666</v>
      </c>
      <c r="D41" s="42">
        <v>2</v>
      </c>
      <c r="E41" s="43">
        <v>181690</v>
      </c>
      <c r="F41" s="42">
        <v>1</v>
      </c>
      <c r="G41" s="42">
        <v>132500</v>
      </c>
      <c r="H41" s="42">
        <v>8.75</v>
      </c>
      <c r="I41" s="42">
        <f t="shared" si="1"/>
        <v>11.75</v>
      </c>
    </row>
    <row r="42" spans="1:9" ht="15">
      <c r="A42" s="54">
        <v>36</v>
      </c>
      <c r="B42" s="53" t="s">
        <v>129</v>
      </c>
      <c r="C42" s="55">
        <v>30</v>
      </c>
      <c r="D42" s="42">
        <v>1</v>
      </c>
      <c r="E42" s="43">
        <v>174297</v>
      </c>
      <c r="F42" s="42">
        <v>0.5</v>
      </c>
      <c r="G42" s="42">
        <v>66132</v>
      </c>
      <c r="H42" s="42">
        <v>7.5</v>
      </c>
      <c r="I42" s="42">
        <f t="shared" si="1"/>
        <v>9</v>
      </c>
    </row>
    <row r="43" spans="1:9" ht="15">
      <c r="A43" s="54">
        <v>37</v>
      </c>
      <c r="B43" s="53" t="s">
        <v>130</v>
      </c>
      <c r="C43" s="55">
        <v>716</v>
      </c>
      <c r="D43" s="42">
        <v>3</v>
      </c>
      <c r="E43" s="43">
        <v>208334</v>
      </c>
      <c r="F43" s="42">
        <v>1</v>
      </c>
      <c r="G43" s="42">
        <v>152000</v>
      </c>
      <c r="H43" s="42">
        <v>15.4</v>
      </c>
      <c r="I43" s="42">
        <f t="shared" si="1"/>
        <v>19.4</v>
      </c>
    </row>
    <row r="44" spans="1:9" ht="15">
      <c r="A44" s="54">
        <v>38</v>
      </c>
      <c r="B44" s="53" t="s">
        <v>131</v>
      </c>
      <c r="C44" s="55">
        <v>808</v>
      </c>
      <c r="D44" s="42">
        <v>4</v>
      </c>
      <c r="E44" s="43">
        <v>255000</v>
      </c>
      <c r="F44" s="42">
        <v>1</v>
      </c>
      <c r="G44" s="42">
        <v>180000</v>
      </c>
      <c r="H44" s="42">
        <v>15.25</v>
      </c>
      <c r="I44" s="42">
        <f t="shared" si="1"/>
        <v>20.25</v>
      </c>
    </row>
    <row r="45" spans="1:9" ht="15">
      <c r="A45" s="54">
        <v>39</v>
      </c>
      <c r="B45" s="53" t="s">
        <v>132</v>
      </c>
      <c r="C45" s="55">
        <v>360</v>
      </c>
      <c r="D45" s="42">
        <v>3</v>
      </c>
      <c r="E45" s="43">
        <v>186080</v>
      </c>
      <c r="F45" s="42">
        <v>1</v>
      </c>
      <c r="G45" s="42">
        <v>132500</v>
      </c>
      <c r="H45" s="42">
        <v>13.5</v>
      </c>
      <c r="I45" s="42">
        <f t="shared" si="1"/>
        <v>17.5</v>
      </c>
    </row>
    <row r="46" spans="1:9" ht="30">
      <c r="A46" s="54">
        <v>40</v>
      </c>
      <c r="B46" s="53" t="s">
        <v>133</v>
      </c>
      <c r="C46" s="55">
        <v>528.6666666666666</v>
      </c>
      <c r="D46" s="42">
        <v>3</v>
      </c>
      <c r="E46" s="43">
        <v>223334</v>
      </c>
      <c r="F46" s="42">
        <v>1</v>
      </c>
      <c r="G46" s="42">
        <v>150000</v>
      </c>
      <c r="H46" s="42">
        <v>14.25</v>
      </c>
      <c r="I46" s="42">
        <f t="shared" si="1"/>
        <v>18.25</v>
      </c>
    </row>
    <row r="47" spans="1:9" ht="30">
      <c r="A47" s="54">
        <v>41</v>
      </c>
      <c r="B47" s="53" t="s">
        <v>134</v>
      </c>
      <c r="C47" s="55">
        <v>419.3333333333333</v>
      </c>
      <c r="D47" s="42">
        <v>3</v>
      </c>
      <c r="E47" s="43">
        <v>209333</v>
      </c>
      <c r="F47" s="42">
        <v>1</v>
      </c>
      <c r="G47" s="42">
        <v>160000</v>
      </c>
      <c r="H47" s="42">
        <v>11.99</v>
      </c>
      <c r="I47" s="42">
        <f t="shared" si="1"/>
        <v>15.99</v>
      </c>
    </row>
    <row r="48" spans="1:9" ht="30">
      <c r="A48" s="54">
        <v>42</v>
      </c>
      <c r="B48" s="53" t="s">
        <v>135</v>
      </c>
      <c r="C48" s="55">
        <v>460.6666666666667</v>
      </c>
      <c r="D48" s="42">
        <v>3</v>
      </c>
      <c r="E48" s="43">
        <v>202940</v>
      </c>
      <c r="F48" s="42">
        <v>1</v>
      </c>
      <c r="G48" s="42">
        <v>185000</v>
      </c>
      <c r="H48" s="42">
        <v>13.5</v>
      </c>
      <c r="I48" s="42">
        <f t="shared" si="1"/>
        <v>17.5</v>
      </c>
    </row>
    <row r="49" spans="1:9" ht="15">
      <c r="A49" s="54">
        <v>43</v>
      </c>
      <c r="B49" s="53" t="s">
        <v>136</v>
      </c>
      <c r="C49" s="55">
        <v>136.33333333333334</v>
      </c>
      <c r="D49" s="42">
        <v>1.5</v>
      </c>
      <c r="E49" s="43">
        <v>162188</v>
      </c>
      <c r="F49" s="42">
        <v>1</v>
      </c>
      <c r="G49" s="42">
        <v>132500</v>
      </c>
      <c r="H49" s="42">
        <v>6.45</v>
      </c>
      <c r="I49" s="42">
        <f t="shared" si="1"/>
        <v>8.95</v>
      </c>
    </row>
    <row r="50" spans="1:9" ht="15">
      <c r="A50" s="54">
        <v>44</v>
      </c>
      <c r="B50" s="53" t="s">
        <v>137</v>
      </c>
      <c r="C50" s="55">
        <v>193.33333333333334</v>
      </c>
      <c r="D50" s="42">
        <v>2</v>
      </c>
      <c r="E50" s="43">
        <v>172724</v>
      </c>
      <c r="F50" s="42">
        <v>1</v>
      </c>
      <c r="G50" s="42">
        <v>132500</v>
      </c>
      <c r="H50" s="42">
        <v>8</v>
      </c>
      <c r="I50" s="42">
        <f t="shared" si="1"/>
        <v>11</v>
      </c>
    </row>
    <row r="51" spans="1:9" ht="15">
      <c r="A51" s="54">
        <v>45</v>
      </c>
      <c r="B51" s="53" t="s">
        <v>138</v>
      </c>
      <c r="C51" s="55">
        <v>61.333333333333336</v>
      </c>
      <c r="D51" s="42">
        <v>1</v>
      </c>
      <c r="E51" s="43">
        <v>162448</v>
      </c>
      <c r="F51" s="42">
        <v>0.5</v>
      </c>
      <c r="G51" s="42">
        <v>66132</v>
      </c>
      <c r="H51" s="42">
        <v>6.15</v>
      </c>
      <c r="I51" s="42">
        <f t="shared" si="1"/>
        <v>7.65</v>
      </c>
    </row>
    <row r="52" spans="1:9" ht="15">
      <c r="A52" s="54">
        <v>46</v>
      </c>
      <c r="B52" s="53" t="s">
        <v>139</v>
      </c>
      <c r="C52" s="55">
        <v>240</v>
      </c>
      <c r="D52" s="42">
        <v>2</v>
      </c>
      <c r="E52" s="43">
        <v>204350</v>
      </c>
      <c r="F52" s="42">
        <v>1</v>
      </c>
      <c r="G52" s="42">
        <v>105000</v>
      </c>
      <c r="H52" s="42">
        <v>11.75</v>
      </c>
      <c r="I52" s="42">
        <f t="shared" si="1"/>
        <v>14.75</v>
      </c>
    </row>
    <row r="53" spans="1:9" ht="15">
      <c r="A53" s="54">
        <v>47</v>
      </c>
      <c r="B53" s="53" t="s">
        <v>140</v>
      </c>
      <c r="C53" s="55">
        <v>244.33333333333334</v>
      </c>
      <c r="D53" s="42">
        <v>2</v>
      </c>
      <c r="E53" s="43">
        <v>220000</v>
      </c>
      <c r="F53" s="42">
        <v>0.5</v>
      </c>
      <c r="G53" s="42">
        <v>73000</v>
      </c>
      <c r="H53" s="42">
        <v>9.75</v>
      </c>
      <c r="I53" s="42">
        <f t="shared" si="1"/>
        <v>12.25</v>
      </c>
    </row>
    <row r="54" spans="1:9" ht="15">
      <c r="A54" s="54">
        <v>48</v>
      </c>
      <c r="B54" s="53" t="s">
        <v>141</v>
      </c>
      <c r="C54" s="55">
        <v>536.3333333333334</v>
      </c>
      <c r="D54" s="42">
        <v>3</v>
      </c>
      <c r="E54" s="43">
        <v>191466</v>
      </c>
      <c r="F54" s="42">
        <v>1</v>
      </c>
      <c r="G54" s="42">
        <v>132200</v>
      </c>
      <c r="H54" s="42">
        <v>13.65</v>
      </c>
      <c r="I54" s="42">
        <f t="shared" si="1"/>
        <v>17.65</v>
      </c>
    </row>
    <row r="55" spans="1:9" ht="15">
      <c r="A55" s="54">
        <v>49</v>
      </c>
      <c r="B55" s="53" t="s">
        <v>142</v>
      </c>
      <c r="C55" s="55">
        <v>208.66666666666666</v>
      </c>
      <c r="D55" s="42">
        <v>2</v>
      </c>
      <c r="E55" s="43">
        <v>152538</v>
      </c>
      <c r="F55" s="42">
        <v>1</v>
      </c>
      <c r="G55" s="42">
        <v>132500</v>
      </c>
      <c r="H55" s="42">
        <v>7.15</v>
      </c>
      <c r="I55" s="42">
        <f t="shared" si="1"/>
        <v>10.15</v>
      </c>
    </row>
    <row r="56" spans="1:9" ht="15">
      <c r="A56" s="54">
        <v>50</v>
      </c>
      <c r="B56" s="53" t="s">
        <v>143</v>
      </c>
      <c r="C56" s="55">
        <v>261.6666666666667</v>
      </c>
      <c r="D56" s="42">
        <v>2</v>
      </c>
      <c r="E56" s="43">
        <v>193150</v>
      </c>
      <c r="F56" s="42">
        <v>1</v>
      </c>
      <c r="G56" s="42">
        <v>132500</v>
      </c>
      <c r="H56" s="42">
        <v>9.25</v>
      </c>
      <c r="I56" s="42">
        <f t="shared" si="1"/>
        <v>12.25</v>
      </c>
    </row>
    <row r="57" spans="1:9" ht="15">
      <c r="A57" s="54">
        <v>51</v>
      </c>
      <c r="B57" s="53" t="s">
        <v>144</v>
      </c>
      <c r="C57" s="55">
        <v>112.33333333333333</v>
      </c>
      <c r="D57" s="42">
        <v>2</v>
      </c>
      <c r="E57" s="43">
        <v>205000</v>
      </c>
      <c r="F57" s="42">
        <v>1</v>
      </c>
      <c r="G57" s="42">
        <v>132500</v>
      </c>
      <c r="H57" s="42">
        <v>6.5</v>
      </c>
      <c r="I57" s="42">
        <f t="shared" si="1"/>
        <v>9.5</v>
      </c>
    </row>
    <row r="58" spans="1:9" ht="15">
      <c r="A58" s="54">
        <v>52</v>
      </c>
      <c r="B58" s="53" t="s">
        <v>145</v>
      </c>
      <c r="C58" s="55">
        <v>692.6666666666666</v>
      </c>
      <c r="D58" s="42">
        <v>3</v>
      </c>
      <c r="E58" s="43">
        <v>210000</v>
      </c>
      <c r="F58" s="44">
        <v>1</v>
      </c>
      <c r="G58" s="42">
        <v>180000</v>
      </c>
      <c r="H58" s="42">
        <v>12.25</v>
      </c>
      <c r="I58" s="42">
        <f t="shared" si="1"/>
        <v>16.25</v>
      </c>
    </row>
    <row r="59" spans="1:9" ht="15">
      <c r="A59" s="54">
        <v>53</v>
      </c>
      <c r="B59" s="53" t="s">
        <v>146</v>
      </c>
      <c r="C59" s="55">
        <v>381.6666666666667</v>
      </c>
      <c r="D59" s="42">
        <v>3</v>
      </c>
      <c r="E59" s="43">
        <v>176000</v>
      </c>
      <c r="F59" s="42">
        <v>1</v>
      </c>
      <c r="G59" s="42">
        <v>132500</v>
      </c>
      <c r="H59" s="42">
        <v>13.65</v>
      </c>
      <c r="I59" s="42">
        <f t="shared" si="1"/>
        <v>17.65</v>
      </c>
    </row>
    <row r="60" spans="1:9" ht="15">
      <c r="A60" s="54">
        <v>54</v>
      </c>
      <c r="B60" s="53" t="s">
        <v>147</v>
      </c>
      <c r="C60" s="55">
        <v>539</v>
      </c>
      <c r="D60" s="42">
        <v>3.5</v>
      </c>
      <c r="E60" s="43">
        <v>179152</v>
      </c>
      <c r="F60" s="42">
        <v>1</v>
      </c>
      <c r="G60" s="42">
        <v>164870</v>
      </c>
      <c r="H60" s="42">
        <v>14.15</v>
      </c>
      <c r="I60" s="42">
        <f t="shared" si="1"/>
        <v>18.65</v>
      </c>
    </row>
    <row r="61" spans="1:9" ht="15">
      <c r="A61" s="54">
        <v>55</v>
      </c>
      <c r="B61" s="53" t="s">
        <v>148</v>
      </c>
      <c r="C61" s="55">
        <v>235.66666666666666</v>
      </c>
      <c r="D61" s="42">
        <v>2</v>
      </c>
      <c r="E61" s="43">
        <v>157148</v>
      </c>
      <c r="F61" s="42">
        <v>0.5</v>
      </c>
      <c r="G61" s="42">
        <v>66138</v>
      </c>
      <c r="H61" s="42">
        <v>7.49</v>
      </c>
      <c r="I61" s="42">
        <f t="shared" si="1"/>
        <v>9.99</v>
      </c>
    </row>
    <row r="62" spans="1:9" ht="15">
      <c r="A62" s="54">
        <v>56</v>
      </c>
      <c r="B62" s="53" t="s">
        <v>149</v>
      </c>
      <c r="C62" s="55">
        <v>63.666666666666664</v>
      </c>
      <c r="D62" s="42">
        <v>1</v>
      </c>
      <c r="E62" s="43">
        <v>172444</v>
      </c>
      <c r="F62" s="42">
        <v>0.5</v>
      </c>
      <c r="G62" s="42">
        <v>66132</v>
      </c>
      <c r="H62" s="42">
        <v>6.15</v>
      </c>
      <c r="I62" s="42">
        <f t="shared" si="1"/>
        <v>7.65</v>
      </c>
    </row>
    <row r="63" spans="1:9" ht="15">
      <c r="A63" s="54">
        <v>57</v>
      </c>
      <c r="B63" s="53" t="s">
        <v>150</v>
      </c>
      <c r="C63" s="55">
        <v>618.6666666666666</v>
      </c>
      <c r="D63" s="42">
        <v>3</v>
      </c>
      <c r="E63" s="43">
        <v>186700</v>
      </c>
      <c r="F63" s="42">
        <v>1</v>
      </c>
      <c r="G63" s="42">
        <v>152000</v>
      </c>
      <c r="H63" s="42">
        <v>12.5</v>
      </c>
      <c r="I63" s="42">
        <f t="shared" si="1"/>
        <v>16.5</v>
      </c>
    </row>
    <row r="64" spans="1:9" ht="30">
      <c r="A64" s="54">
        <v>58</v>
      </c>
      <c r="B64" s="53" t="s">
        <v>151</v>
      </c>
      <c r="C64" s="55">
        <v>54</v>
      </c>
      <c r="D64" s="42">
        <v>3</v>
      </c>
      <c r="E64" s="43">
        <v>191727</v>
      </c>
      <c r="F64" s="42">
        <v>0.5</v>
      </c>
      <c r="G64" s="42">
        <v>66100</v>
      </c>
      <c r="H64" s="42">
        <v>5.75</v>
      </c>
      <c r="I64" s="42">
        <f t="shared" si="1"/>
        <v>9.25</v>
      </c>
    </row>
    <row r="65" spans="1:9" ht="15">
      <c r="A65" s="54">
        <v>59</v>
      </c>
      <c r="B65" s="53" t="s">
        <v>152</v>
      </c>
      <c r="C65" s="55">
        <v>35.666666666666664</v>
      </c>
      <c r="D65" s="42">
        <v>1</v>
      </c>
      <c r="E65" s="43">
        <v>157122</v>
      </c>
      <c r="F65" s="42">
        <v>0.5</v>
      </c>
      <c r="G65" s="42">
        <v>72752</v>
      </c>
      <c r="H65" s="42">
        <v>6.65</v>
      </c>
      <c r="I65" s="42">
        <f t="shared" si="1"/>
        <v>8.15</v>
      </c>
    </row>
    <row r="66" spans="1:9" ht="15">
      <c r="A66" s="54">
        <v>60</v>
      </c>
      <c r="B66" s="53" t="s">
        <v>153</v>
      </c>
      <c r="C66" s="55">
        <v>135.66666666666666</v>
      </c>
      <c r="D66" s="42">
        <v>2</v>
      </c>
      <c r="E66" s="43">
        <v>175347</v>
      </c>
      <c r="F66" s="42">
        <v>1</v>
      </c>
      <c r="G66" s="42">
        <v>132500</v>
      </c>
      <c r="H66" s="42">
        <v>7.24</v>
      </c>
      <c r="I66" s="42">
        <f t="shared" si="1"/>
        <v>10.24</v>
      </c>
    </row>
    <row r="67" spans="1:9" ht="15">
      <c r="A67" s="54">
        <v>61</v>
      </c>
      <c r="B67" s="53" t="s">
        <v>154</v>
      </c>
      <c r="C67" s="55">
        <v>126</v>
      </c>
      <c r="D67" s="42">
        <v>1.75</v>
      </c>
      <c r="E67" s="43">
        <v>163032</v>
      </c>
      <c r="F67" s="42">
        <v>1</v>
      </c>
      <c r="G67" s="42">
        <v>120000</v>
      </c>
      <c r="H67" s="42">
        <v>8</v>
      </c>
      <c r="I67" s="42">
        <f t="shared" si="1"/>
        <v>10.75</v>
      </c>
    </row>
    <row r="68" spans="1:9" ht="15">
      <c r="A68" s="54">
        <v>62</v>
      </c>
      <c r="B68" s="53" t="s">
        <v>155</v>
      </c>
      <c r="C68" s="55">
        <v>205</v>
      </c>
      <c r="D68" s="42">
        <v>2</v>
      </c>
      <c r="E68" s="43">
        <v>176540</v>
      </c>
      <c r="F68" s="42">
        <v>0.75</v>
      </c>
      <c r="G68" s="42">
        <v>99150</v>
      </c>
      <c r="H68" s="42">
        <v>7.9</v>
      </c>
      <c r="I68" s="42">
        <f t="shared" si="1"/>
        <v>10.65</v>
      </c>
    </row>
    <row r="69" spans="1:9" ht="15">
      <c r="A69" s="54">
        <v>63</v>
      </c>
      <c r="B69" s="53" t="s">
        <v>156</v>
      </c>
      <c r="C69" s="55">
        <v>302.6666666666667</v>
      </c>
      <c r="D69" s="42">
        <v>3</v>
      </c>
      <c r="E69" s="43">
        <v>191333</v>
      </c>
      <c r="F69" s="42">
        <v>1</v>
      </c>
      <c r="G69" s="42">
        <v>132500</v>
      </c>
      <c r="H69" s="42">
        <v>13.75</v>
      </c>
      <c r="I69" s="42">
        <f t="shared" si="1"/>
        <v>17.75</v>
      </c>
    </row>
    <row r="70" spans="1:9" ht="15">
      <c r="A70" s="54">
        <v>64</v>
      </c>
      <c r="B70" s="53" t="s">
        <v>157</v>
      </c>
      <c r="C70" s="55">
        <v>69.33333333333333</v>
      </c>
      <c r="D70" s="42">
        <v>1</v>
      </c>
      <c r="E70" s="43">
        <v>164943</v>
      </c>
      <c r="F70" s="42">
        <v>0.5</v>
      </c>
      <c r="G70" s="42">
        <v>66132</v>
      </c>
      <c r="H70" s="42">
        <v>7.5</v>
      </c>
      <c r="I70" s="42">
        <f aca="true" t="shared" si="2" ref="I70:I95">D70+F70+H70</f>
        <v>9</v>
      </c>
    </row>
    <row r="71" spans="1:9" ht="15">
      <c r="A71" s="54">
        <v>65</v>
      </c>
      <c r="B71" s="53" t="s">
        <v>158</v>
      </c>
      <c r="C71" s="55">
        <v>284.6666666666667</v>
      </c>
      <c r="D71" s="42">
        <v>2.75</v>
      </c>
      <c r="E71" s="43">
        <v>175909</v>
      </c>
      <c r="F71" s="42">
        <v>1</v>
      </c>
      <c r="G71" s="42">
        <v>132500</v>
      </c>
      <c r="H71" s="42">
        <v>9.65</v>
      </c>
      <c r="I71" s="42">
        <f t="shared" si="2"/>
        <v>13.4</v>
      </c>
    </row>
    <row r="72" spans="1:9" ht="15">
      <c r="A72" s="54">
        <v>66</v>
      </c>
      <c r="B72" s="53" t="s">
        <v>159</v>
      </c>
      <c r="C72" s="55">
        <v>384.6666666666667</v>
      </c>
      <c r="D72" s="42">
        <v>2.5</v>
      </c>
      <c r="E72" s="43">
        <v>230800</v>
      </c>
      <c r="F72" s="42">
        <v>1</v>
      </c>
      <c r="G72" s="42">
        <v>190000</v>
      </c>
      <c r="H72" s="42">
        <v>14.25</v>
      </c>
      <c r="I72" s="42">
        <f t="shared" si="2"/>
        <v>17.75</v>
      </c>
    </row>
    <row r="73" spans="1:9" ht="15">
      <c r="A73" s="54">
        <v>67</v>
      </c>
      <c r="B73" s="53" t="s">
        <v>160</v>
      </c>
      <c r="C73" s="55">
        <v>59</v>
      </c>
      <c r="D73" s="42">
        <v>1</v>
      </c>
      <c r="E73" s="43">
        <v>174297</v>
      </c>
      <c r="F73" s="42">
        <v>0.5</v>
      </c>
      <c r="G73" s="42">
        <v>72000</v>
      </c>
      <c r="H73" s="42">
        <v>6.25</v>
      </c>
      <c r="I73" s="42">
        <f t="shared" si="2"/>
        <v>7.75</v>
      </c>
    </row>
    <row r="74" spans="1:9" ht="15">
      <c r="A74" s="54">
        <v>68</v>
      </c>
      <c r="B74" s="53" t="s">
        <v>161</v>
      </c>
      <c r="C74" s="55">
        <v>76</v>
      </c>
      <c r="D74" s="42">
        <v>1</v>
      </c>
      <c r="E74" s="43">
        <v>200000</v>
      </c>
      <c r="F74" s="42">
        <v>0.5</v>
      </c>
      <c r="G74" s="42">
        <v>75000</v>
      </c>
      <c r="H74" s="42">
        <v>6.15</v>
      </c>
      <c r="I74" s="42">
        <f t="shared" si="2"/>
        <v>7.65</v>
      </c>
    </row>
    <row r="75" spans="1:9" ht="15">
      <c r="A75" s="54">
        <v>69</v>
      </c>
      <c r="B75" s="53" t="s">
        <v>162</v>
      </c>
      <c r="C75" s="55">
        <v>285</v>
      </c>
      <c r="D75" s="42">
        <v>3</v>
      </c>
      <c r="E75" s="43">
        <v>196414</v>
      </c>
      <c r="F75" s="42">
        <v>1</v>
      </c>
      <c r="G75" s="42">
        <v>132500</v>
      </c>
      <c r="H75" s="42">
        <v>11.75</v>
      </c>
      <c r="I75" s="42">
        <f t="shared" si="2"/>
        <v>15.75</v>
      </c>
    </row>
    <row r="76" spans="1:9" ht="15">
      <c r="A76" s="54">
        <v>70</v>
      </c>
      <c r="B76" s="53" t="s">
        <v>163</v>
      </c>
      <c r="C76" s="55">
        <v>62.666666666666664</v>
      </c>
      <c r="D76" s="42">
        <v>1</v>
      </c>
      <c r="E76" s="43">
        <v>185000</v>
      </c>
      <c r="F76" s="42">
        <v>0.85</v>
      </c>
      <c r="G76" s="42">
        <v>122400</v>
      </c>
      <c r="H76" s="42">
        <v>5.5</v>
      </c>
      <c r="I76" s="42">
        <f t="shared" si="2"/>
        <v>7.35</v>
      </c>
    </row>
    <row r="77" spans="1:9" ht="15">
      <c r="A77" s="54">
        <v>71</v>
      </c>
      <c r="B77" s="53" t="s">
        <v>164</v>
      </c>
      <c r="C77" s="55">
        <v>231.66666666666666</v>
      </c>
      <c r="D77" s="42">
        <v>2</v>
      </c>
      <c r="E77" s="43">
        <v>218000</v>
      </c>
      <c r="F77" s="42">
        <v>0.75</v>
      </c>
      <c r="G77" s="42">
        <v>108750</v>
      </c>
      <c r="H77" s="42">
        <v>9.75</v>
      </c>
      <c r="I77" s="42">
        <f t="shared" si="2"/>
        <v>12.5</v>
      </c>
    </row>
    <row r="78" spans="1:9" ht="15">
      <c r="A78" s="54">
        <v>72</v>
      </c>
      <c r="B78" s="53" t="s">
        <v>165</v>
      </c>
      <c r="C78" s="55">
        <v>40.333333333333336</v>
      </c>
      <c r="D78" s="42">
        <v>1</v>
      </c>
      <c r="E78" s="43">
        <v>174300</v>
      </c>
      <c r="F78" s="42">
        <v>1</v>
      </c>
      <c r="G78" s="42">
        <v>132000</v>
      </c>
      <c r="H78" s="42">
        <v>4.99</v>
      </c>
      <c r="I78" s="42">
        <f t="shared" si="2"/>
        <v>6.99</v>
      </c>
    </row>
    <row r="79" spans="1:9" ht="15">
      <c r="A79" s="54">
        <v>73</v>
      </c>
      <c r="B79" s="53" t="s">
        <v>166</v>
      </c>
      <c r="C79" s="55">
        <v>303.3333333333333</v>
      </c>
      <c r="D79" s="42">
        <v>2.5</v>
      </c>
      <c r="E79" s="43">
        <v>208000</v>
      </c>
      <c r="F79" s="42">
        <v>0.75</v>
      </c>
      <c r="G79" s="42">
        <v>99150</v>
      </c>
      <c r="H79" s="42">
        <v>10.65</v>
      </c>
      <c r="I79" s="42">
        <f t="shared" si="2"/>
        <v>13.9</v>
      </c>
    </row>
    <row r="80" spans="1:9" ht="15">
      <c r="A80" s="54">
        <v>74</v>
      </c>
      <c r="B80" s="53" t="s">
        <v>167</v>
      </c>
      <c r="C80" s="55">
        <v>132.66666666666666</v>
      </c>
      <c r="D80" s="42">
        <v>2</v>
      </c>
      <c r="E80" s="43">
        <v>165000</v>
      </c>
      <c r="F80" s="42">
        <v>0.5</v>
      </c>
      <c r="G80" s="42">
        <v>66138</v>
      </c>
      <c r="H80" s="42">
        <v>6.75</v>
      </c>
      <c r="I80" s="42">
        <f t="shared" si="2"/>
        <v>9.25</v>
      </c>
    </row>
    <row r="81" spans="1:9" ht="30">
      <c r="A81" s="54">
        <v>75</v>
      </c>
      <c r="B81" s="53" t="s">
        <v>168</v>
      </c>
      <c r="C81" s="55">
        <v>381.3333333333333</v>
      </c>
      <c r="D81" s="42">
        <v>3</v>
      </c>
      <c r="E81" s="43">
        <v>186666</v>
      </c>
      <c r="F81" s="42">
        <v>1</v>
      </c>
      <c r="G81" s="42">
        <v>140000</v>
      </c>
      <c r="H81" s="42">
        <v>13.25</v>
      </c>
      <c r="I81" s="42">
        <f t="shared" si="2"/>
        <v>17.25</v>
      </c>
    </row>
    <row r="82" spans="1:9" ht="30">
      <c r="A82" s="54">
        <v>76</v>
      </c>
      <c r="B82" s="53" t="s">
        <v>169</v>
      </c>
      <c r="C82" s="55">
        <v>489.3333333333333</v>
      </c>
      <c r="D82" s="42">
        <v>3</v>
      </c>
      <c r="E82" s="43">
        <v>235000</v>
      </c>
      <c r="F82" s="42">
        <v>1</v>
      </c>
      <c r="G82" s="42">
        <v>200000</v>
      </c>
      <c r="H82" s="42">
        <v>11.75</v>
      </c>
      <c r="I82" s="42">
        <f t="shared" si="2"/>
        <v>15.75</v>
      </c>
    </row>
    <row r="83" spans="1:9" ht="30">
      <c r="A83" s="54">
        <v>77</v>
      </c>
      <c r="B83" s="53" t="s">
        <v>170</v>
      </c>
      <c r="C83" s="55">
        <v>409.6666666666667</v>
      </c>
      <c r="D83" s="42">
        <v>3</v>
      </c>
      <c r="E83" s="43">
        <v>183333</v>
      </c>
      <c r="F83" s="42">
        <v>1</v>
      </c>
      <c r="G83" s="42">
        <v>160000</v>
      </c>
      <c r="H83" s="42">
        <v>15.5</v>
      </c>
      <c r="I83" s="42">
        <f t="shared" si="2"/>
        <v>19.5</v>
      </c>
    </row>
    <row r="84" spans="1:9" ht="30">
      <c r="A84" s="54">
        <v>78</v>
      </c>
      <c r="B84" s="53" t="s">
        <v>171</v>
      </c>
      <c r="C84" s="55">
        <v>293.6666666666667</v>
      </c>
      <c r="D84" s="42">
        <v>2</v>
      </c>
      <c r="E84" s="43">
        <v>187500</v>
      </c>
      <c r="F84" s="42">
        <v>1</v>
      </c>
      <c r="G84" s="42">
        <v>132500</v>
      </c>
      <c r="H84" s="42">
        <v>11.5</v>
      </c>
      <c r="I84" s="42">
        <f>D84+F84+H84</f>
        <v>14.5</v>
      </c>
    </row>
    <row r="85" spans="1:9" ht="30">
      <c r="A85" s="54">
        <v>79</v>
      </c>
      <c r="B85" s="53" t="s">
        <v>172</v>
      </c>
      <c r="C85" s="55">
        <v>61</v>
      </c>
      <c r="D85" s="42">
        <v>1</v>
      </c>
      <c r="E85" s="43">
        <v>190000</v>
      </c>
      <c r="F85" s="42">
        <v>0.5</v>
      </c>
      <c r="G85" s="42">
        <v>71000</v>
      </c>
      <c r="H85" s="42">
        <v>5.74</v>
      </c>
      <c r="I85" s="42">
        <f t="shared" si="2"/>
        <v>7.24</v>
      </c>
    </row>
    <row r="86" spans="1:9" ht="30">
      <c r="A86" s="54">
        <v>80</v>
      </c>
      <c r="B86" s="53" t="s">
        <v>173</v>
      </c>
      <c r="C86" s="55">
        <v>953.3333333333334</v>
      </c>
      <c r="D86" s="42">
        <v>3</v>
      </c>
      <c r="E86" s="43">
        <v>228334</v>
      </c>
      <c r="F86" s="42">
        <v>1</v>
      </c>
      <c r="G86" s="42">
        <v>170000</v>
      </c>
      <c r="H86" s="42">
        <v>18.25</v>
      </c>
      <c r="I86" s="42">
        <f t="shared" si="2"/>
        <v>22.25</v>
      </c>
    </row>
    <row r="87" spans="1:9" ht="30">
      <c r="A87" s="54">
        <v>81</v>
      </c>
      <c r="B87" s="53" t="s">
        <v>174</v>
      </c>
      <c r="C87" s="55">
        <v>361.6666666666667</v>
      </c>
      <c r="D87" s="42">
        <v>3</v>
      </c>
      <c r="E87" s="43">
        <v>192266</v>
      </c>
      <c r="F87" s="42">
        <v>1</v>
      </c>
      <c r="G87" s="42">
        <v>158200</v>
      </c>
      <c r="H87" s="42">
        <v>11.75</v>
      </c>
      <c r="I87" s="42">
        <f t="shared" si="2"/>
        <v>15.75</v>
      </c>
    </row>
    <row r="88" spans="1:9" ht="30">
      <c r="A88" s="54">
        <v>82</v>
      </c>
      <c r="B88" s="53" t="s">
        <v>175</v>
      </c>
      <c r="C88" s="55">
        <v>1166</v>
      </c>
      <c r="D88" s="42">
        <v>4</v>
      </c>
      <c r="E88" s="43">
        <v>250000</v>
      </c>
      <c r="F88" s="42">
        <v>1</v>
      </c>
      <c r="G88" s="42">
        <v>190000</v>
      </c>
      <c r="H88" s="42">
        <v>17.65</v>
      </c>
      <c r="I88" s="42">
        <f t="shared" si="2"/>
        <v>22.65</v>
      </c>
    </row>
    <row r="89" spans="1:9" ht="30">
      <c r="A89" s="54">
        <v>83</v>
      </c>
      <c r="B89" s="53" t="s">
        <v>176</v>
      </c>
      <c r="C89" s="55">
        <v>661</v>
      </c>
      <c r="D89" s="42">
        <v>3</v>
      </c>
      <c r="E89" s="43">
        <v>187153</v>
      </c>
      <c r="F89" s="42">
        <v>1</v>
      </c>
      <c r="G89" s="42">
        <v>145420</v>
      </c>
      <c r="H89" s="42">
        <v>17.75</v>
      </c>
      <c r="I89" s="42">
        <f t="shared" si="2"/>
        <v>21.75</v>
      </c>
    </row>
    <row r="90" spans="1:9" ht="30">
      <c r="A90" s="54">
        <v>84</v>
      </c>
      <c r="B90" s="53" t="s">
        <v>177</v>
      </c>
      <c r="C90" s="55">
        <v>392</v>
      </c>
      <c r="D90" s="42">
        <v>2</v>
      </c>
      <c r="E90" s="43">
        <v>197752</v>
      </c>
      <c r="F90" s="42">
        <v>1</v>
      </c>
      <c r="G90" s="42">
        <v>145504</v>
      </c>
      <c r="H90" s="42">
        <v>14.25</v>
      </c>
      <c r="I90" s="42">
        <f t="shared" si="2"/>
        <v>17.25</v>
      </c>
    </row>
    <row r="91" spans="1:9" ht="30">
      <c r="A91" s="54">
        <v>85</v>
      </c>
      <c r="B91" s="53" t="s">
        <v>178</v>
      </c>
      <c r="C91" s="55">
        <v>486</v>
      </c>
      <c r="D91" s="42">
        <v>3</v>
      </c>
      <c r="E91" s="43">
        <v>196666</v>
      </c>
      <c r="F91" s="42">
        <v>1</v>
      </c>
      <c r="G91" s="42">
        <v>170000</v>
      </c>
      <c r="H91" s="42">
        <v>14.5</v>
      </c>
      <c r="I91" s="42">
        <f t="shared" si="2"/>
        <v>18.5</v>
      </c>
    </row>
    <row r="92" spans="1:9" ht="30">
      <c r="A92" s="54">
        <v>86</v>
      </c>
      <c r="B92" s="53" t="s">
        <v>179</v>
      </c>
      <c r="C92" s="55">
        <v>814</v>
      </c>
      <c r="D92" s="42">
        <v>3</v>
      </c>
      <c r="E92" s="43">
        <v>236667</v>
      </c>
      <c r="F92" s="42">
        <v>1</v>
      </c>
      <c r="G92" s="42">
        <v>160000</v>
      </c>
      <c r="H92" s="42">
        <v>15.75</v>
      </c>
      <c r="I92" s="42">
        <f t="shared" si="2"/>
        <v>19.75</v>
      </c>
    </row>
    <row r="93" spans="1:9" ht="30">
      <c r="A93" s="54">
        <v>87</v>
      </c>
      <c r="B93" s="53" t="s">
        <v>180</v>
      </c>
      <c r="C93" s="55">
        <v>588.3333333333334</v>
      </c>
      <c r="D93" s="42">
        <v>3</v>
      </c>
      <c r="E93" s="43">
        <v>222000</v>
      </c>
      <c r="F93" s="42">
        <v>1</v>
      </c>
      <c r="G93" s="42">
        <v>160000</v>
      </c>
      <c r="H93" s="42">
        <v>15.5</v>
      </c>
      <c r="I93" s="42">
        <f>D93+F93+H93</f>
        <v>19.5</v>
      </c>
    </row>
    <row r="94" spans="1:9" ht="30">
      <c r="A94" s="54">
        <v>88</v>
      </c>
      <c r="B94" s="53" t="s">
        <v>181</v>
      </c>
      <c r="C94" s="55">
        <v>525.3333333333334</v>
      </c>
      <c r="D94" s="42">
        <v>3</v>
      </c>
      <c r="E94" s="43">
        <v>208333</v>
      </c>
      <c r="F94" s="42">
        <v>1</v>
      </c>
      <c r="G94" s="42">
        <v>160000</v>
      </c>
      <c r="H94" s="42">
        <v>14.75</v>
      </c>
      <c r="I94" s="42">
        <f t="shared" si="2"/>
        <v>18.75</v>
      </c>
    </row>
    <row r="95" spans="1:9" ht="30">
      <c r="A95" s="54">
        <v>89</v>
      </c>
      <c r="B95" s="53" t="s">
        <v>182</v>
      </c>
      <c r="C95" s="55">
        <v>393.3333333333333</v>
      </c>
      <c r="D95" s="42">
        <v>2</v>
      </c>
      <c r="E95" s="43">
        <v>260000</v>
      </c>
      <c r="F95" s="42">
        <v>1</v>
      </c>
      <c r="G95" s="42">
        <v>180000</v>
      </c>
      <c r="H95" s="42">
        <v>16.25</v>
      </c>
      <c r="I95" s="42">
        <f t="shared" si="2"/>
        <v>19.25</v>
      </c>
    </row>
    <row r="96" spans="1:9" ht="15">
      <c r="A96" s="56"/>
      <c r="B96" s="44" t="s">
        <v>5</v>
      </c>
      <c r="C96" s="57">
        <f aca="true" t="shared" si="3" ref="C96:I96">SUM(C7:C95)</f>
        <v>32151.66666666667</v>
      </c>
      <c r="D96" s="58">
        <f t="shared" si="3"/>
        <v>202</v>
      </c>
      <c r="E96" s="58"/>
      <c r="F96" s="58">
        <f t="shared" si="3"/>
        <v>78.4</v>
      </c>
      <c r="G96" s="57">
        <f t="shared" si="3"/>
        <v>11893457</v>
      </c>
      <c r="H96" s="58">
        <f t="shared" si="3"/>
        <v>954.5599999999997</v>
      </c>
      <c r="I96" s="42">
        <f t="shared" si="3"/>
        <v>1234.9599999999998</v>
      </c>
    </row>
    <row r="97" spans="1:9" ht="15">
      <c r="A97" s="56"/>
      <c r="B97" s="59"/>
      <c r="C97" s="60"/>
      <c r="D97" s="61"/>
      <c r="E97" s="61"/>
      <c r="F97" s="61"/>
      <c r="G97" s="61"/>
      <c r="H97" s="61"/>
      <c r="I97" s="45"/>
    </row>
    <row r="98" spans="1:9" ht="15" hidden="1">
      <c r="A98" s="56"/>
      <c r="B98" s="59"/>
      <c r="C98" s="60"/>
      <c r="D98" s="61"/>
      <c r="E98" s="61"/>
      <c r="F98" s="61"/>
      <c r="G98" s="61"/>
      <c r="H98" s="61"/>
      <c r="I98" s="45"/>
    </row>
    <row r="99" spans="1:9" ht="15" hidden="1">
      <c r="A99" s="56"/>
      <c r="B99" s="59"/>
      <c r="C99" s="60"/>
      <c r="D99" s="61"/>
      <c r="E99" s="61"/>
      <c r="F99" s="61"/>
      <c r="G99" s="61"/>
      <c r="H99" s="61"/>
      <c r="I99" s="45"/>
    </row>
    <row r="100" spans="1:9" ht="15" hidden="1">
      <c r="A100" s="56"/>
      <c r="B100" s="59"/>
      <c r="C100" s="60"/>
      <c r="D100" s="61"/>
      <c r="E100" s="61"/>
      <c r="F100" s="61"/>
      <c r="G100" s="61"/>
      <c r="H100" s="61"/>
      <c r="I100" s="45"/>
    </row>
    <row r="101" spans="1:8" ht="15" hidden="1">
      <c r="A101" s="56"/>
      <c r="B101" s="62"/>
      <c r="C101" s="63"/>
      <c r="D101" s="45">
        <v>197</v>
      </c>
      <c r="E101" s="45"/>
      <c r="F101" s="45">
        <v>79</v>
      </c>
      <c r="G101" s="45"/>
      <c r="H101" s="40">
        <v>874.5</v>
      </c>
    </row>
    <row r="102" spans="1:7" ht="15" hidden="1">
      <c r="A102" s="45"/>
      <c r="B102" s="45"/>
      <c r="C102" s="45"/>
      <c r="D102" s="45"/>
      <c r="E102" s="45"/>
      <c r="F102" s="45"/>
      <c r="G102" s="45"/>
    </row>
    <row r="103" spans="1:8" ht="15" hidden="1">
      <c r="A103" s="45"/>
      <c r="B103" s="45"/>
      <c r="C103" s="45"/>
      <c r="D103" s="46">
        <f>D101-D96</f>
        <v>-5</v>
      </c>
      <c r="E103" s="45"/>
      <c r="F103" s="46">
        <f>F101-F96</f>
        <v>0.5999999999999943</v>
      </c>
      <c r="G103" s="45"/>
      <c r="H103" s="47">
        <f>H101-H96</f>
        <v>-80.05999999999972</v>
      </c>
    </row>
    <row r="104" spans="2:7" ht="15" hidden="1">
      <c r="B104" s="45"/>
      <c r="C104" s="45"/>
      <c r="D104" s="45"/>
      <c r="E104" s="45"/>
      <c r="F104" s="45"/>
      <c r="G104" s="45"/>
    </row>
    <row r="105" ht="15" hidden="1"/>
    <row r="106" ht="15" hidden="1"/>
  </sheetData>
  <sheetProtection/>
  <mergeCells count="5">
    <mergeCell ref="D4:E4"/>
    <mergeCell ref="F4:G4"/>
    <mergeCell ref="I4:I5"/>
    <mergeCell ref="B2:I2"/>
    <mergeCell ref="B1:I1"/>
  </mergeCells>
  <printOptions/>
  <pageMargins left="0.16" right="0.51" top="0.37" bottom="0.39" header="0.25" footer="0.26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Uzer</cp:lastModifiedBy>
  <cp:lastPrinted>2016-02-10T06:33:14Z</cp:lastPrinted>
  <dcterms:created xsi:type="dcterms:W3CDTF">2006-06-23T06:36:11Z</dcterms:created>
  <dcterms:modified xsi:type="dcterms:W3CDTF">2018-10-29T11:21:41Z</dcterms:modified>
  <cp:category/>
  <cp:version/>
  <cp:contentType/>
  <cp:contentStatus/>
</cp:coreProperties>
</file>