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853" activeTab="0"/>
  </bookViews>
  <sheets>
    <sheet name="նախահաշիվ " sheetId="1" r:id="rId1"/>
  </sheets>
  <definedNames>
    <definedName name="_xlnm.Print_Area" localSheetId="0">'նախահաշիվ '!$A$1:$G$98</definedName>
  </definedNames>
  <calcPr fullCalcOnLoad="1"/>
</workbook>
</file>

<file path=xl/sharedStrings.xml><?xml version="1.0" encoding="utf-8"?>
<sst xmlns="http://schemas.openxmlformats.org/spreadsheetml/2006/main" count="101" uniqueCount="97">
  <si>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</si>
  <si>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</si>
  <si>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</si>
  <si>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</si>
  <si>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</si>
  <si>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</si>
  <si>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</si>
  <si>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</si>
  <si>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</si>
  <si>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</si>
  <si>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</si>
  <si>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</si>
  <si>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</si>
  <si>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</si>
  <si>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</si>
  <si>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</si>
  <si>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</si>
  <si>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</si>
  <si>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</si>
  <si>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</si>
  <si>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</si>
  <si>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</si>
  <si>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</si>
  <si>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</si>
  <si>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</si>
  <si>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</si>
  <si>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</si>
  <si>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</si>
  <si>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</si>
  <si>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</si>
  <si>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</si>
  <si>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</si>
  <si>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</si>
  <si>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</si>
  <si>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</si>
  <si>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</si>
  <si>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</si>
  <si>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</si>
  <si>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</si>
  <si>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</si>
  <si>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</si>
  <si>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</si>
  <si>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</si>
  <si>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</si>
  <si>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</si>
  <si>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</si>
  <si>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</si>
  <si>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</si>
  <si>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</si>
  <si>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</si>
  <si>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</si>
  <si>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</si>
  <si>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</si>
  <si>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</si>
  <si>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</si>
  <si>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</si>
  <si>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</si>
  <si>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</si>
  <si>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</si>
  <si>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</si>
  <si>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</si>
  <si>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</si>
  <si>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</si>
  <si>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</si>
  <si>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</si>
  <si>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</si>
  <si>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</si>
  <si>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</si>
  <si>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</si>
  <si>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</si>
  <si>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</si>
  <si>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</si>
  <si>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</si>
  <si>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</si>
  <si>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</si>
  <si>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</si>
  <si>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</si>
  <si>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</si>
  <si>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</si>
  <si>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</si>
  <si>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</si>
  <si>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</si>
  <si>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</si>
  <si>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</si>
  <si>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</si>
  <si>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>Իրավական փաստ հետ կապված ծառայութ</t>
  </si>
  <si>
    <t>Կաթսայատան փորձաքննություն</t>
  </si>
  <si>
    <t>Հիմնական միջոցների վերագն.</t>
  </si>
  <si>
    <t>Ոչ նյութական հիմնական միջոց</t>
  </si>
  <si>
    <t>Դպրոց կենտրոնների միություն</t>
  </si>
  <si>
    <t>Գործուղում</t>
  </si>
  <si>
    <t xml:space="preserve">«  Գառնիի թիվ 1 հիմնական   դպրոց» ՊՈԱԿ-ի </t>
  </si>
  <si>
    <t>Քարթրիջի լիցքավորում և պատճենահանում</t>
  </si>
  <si>
    <t>Կենցաղային ապրանքների գծով</t>
  </si>
  <si>
    <t>Ծրագրային ապահովման և խորհրդատվական ծառայություններ</t>
  </si>
  <si>
    <t xml:space="preserve">Հավելված N 13  </t>
  </si>
  <si>
    <t xml:space="preserve"> ՀԱՅԱՍՏԱՆԻ ՀԱՆՐԱՊԵՏՈՒԹՅԱՆ ԿՈՏԱՅՔԻ ՄԱՐԶՊԵՏԻ
  2018ԹՎԱԿԱՆԻ ՀՈՒՆՎԱՐԻ -Ի  N -Ա  ՈՐՈՇՄԱՆ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</si>
</sst>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1"/>
      <name val="Sylfaen"/>
      <family val="1"/>
    </font>
    <font>
      <sz val="11"/>
      <name val="Sylfaen"/>
      <family val="1"/>
    </font>
    <font>
      <sz val="11"/>
      <color indexed="8"/>
      <name val="Sylfae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2" applyNumberFormat="0" applyAlignment="0" applyProtection="0"/>
    <xf numFmtId="0" fontId="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21" borderId="7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34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0" fillId="0" borderId="10" xfId="0" applyNumberFormat="1" applyFont="1" applyBorder="1" applyAlignment="1" applyProtection="1">
      <alignment horizontal="center" vertical="center" wrapText="1"/>
      <protection hidden="1"/>
    </xf>
    <xf numFmtId="0" fontId="19" fillId="0" borderId="10" xfId="34" applyNumberFormat="1" applyFont="1" applyBorder="1" applyAlignment="1" applyProtection="1">
      <alignment horizontal="center" vertical="center"/>
      <protection hidden="1"/>
    </xf>
    <xf numFmtId="181" fontId="19" fillId="0" borderId="10" xfId="34" applyNumberFormat="1" applyFont="1" applyBorder="1" applyAlignment="1" applyProtection="1">
      <alignment horizontal="left" vertical="center" wrapText="1"/>
      <protection hidden="1"/>
    </xf>
    <xf numFmtId="180" fontId="19" fillId="0" borderId="10" xfId="34" applyNumberFormat="1" applyFont="1" applyBorder="1" applyAlignment="1" applyProtection="1">
      <alignment horizontal="center" vertical="center"/>
      <protection locked="0"/>
    </xf>
    <xf numFmtId="180" fontId="19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hidden="1"/>
    </xf>
    <xf numFmtId="0" fontId="19" fillId="0" borderId="10" xfId="34" applyNumberFormat="1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 locked="0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hidden="1"/>
    </xf>
    <xf numFmtId="0" fontId="21" fillId="0" borderId="10" xfId="0" applyFont="1" applyBorder="1" applyAlignment="1" applyProtection="1">
      <alignment horizontal="left" vertical="center" wrapText="1"/>
      <protection hidden="1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center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181" fontId="19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19" fillId="0" borderId="0" xfId="34" applyNumberFormat="1" applyFont="1" applyBorder="1" applyAlignment="1" applyProtection="1">
      <alignment horizontal="center" vertical="center"/>
      <protection hidden="1"/>
    </xf>
    <xf numFmtId="181" fontId="19" fillId="0" borderId="0" xfId="34" applyNumberFormat="1" applyFont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34" applyFont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SheetLayoutView="100" zoomScalePageLayoutView="0" workbookViewId="0" topLeftCell="A1">
      <selection activeCell="A7" sqref="A7:G7"/>
    </sheetView>
  </sheetViews>
  <sheetFormatPr defaultColWidth="9.140625" defaultRowHeight="12.75"/>
  <cols>
    <col min="1" max="1" width="3.8515625" style="2" customWidth="1"/>
    <col min="2" max="2" width="49.28125" style="2" customWidth="1"/>
    <col min="3" max="3" width="11.421875" style="2" customWidth="1"/>
    <col min="4" max="4" width="11.28125" style="2" customWidth="1"/>
    <col min="5" max="5" width="10.7109375" style="2" customWidth="1"/>
    <col min="6" max="6" width="10.8515625" style="2" customWidth="1"/>
    <col min="7" max="7" width="11.00390625" style="2" customWidth="1"/>
    <col min="8" max="11" width="9.140625" style="1" customWidth="1"/>
    <col min="12" max="16384" width="9.140625" style="2" customWidth="1"/>
  </cols>
  <sheetData>
    <row r="1" spans="1:7" ht="17.25" customHeight="1">
      <c r="A1" s="36"/>
      <c r="B1" s="36"/>
      <c r="C1" s="36"/>
      <c r="D1" s="36"/>
      <c r="E1" s="36"/>
      <c r="F1" s="36"/>
      <c r="G1" s="36"/>
    </row>
    <row r="2" spans="1:7" ht="17.25" customHeight="1">
      <c r="A2" s="39"/>
      <c r="B2" s="40"/>
      <c r="C2" s="40"/>
      <c r="D2" s="40"/>
      <c r="E2" s="41" t="s">
        <v>95</v>
      </c>
      <c r="F2" s="41"/>
      <c r="G2" s="39"/>
    </row>
    <row r="3" spans="1:7" ht="17.25" customHeight="1">
      <c r="A3" s="42" t="s">
        <v>96</v>
      </c>
      <c r="B3" s="42"/>
      <c r="C3" s="42"/>
      <c r="D3" s="42"/>
      <c r="E3" s="42"/>
      <c r="F3" s="42"/>
      <c r="G3" s="42"/>
    </row>
    <row r="4" spans="1:7" ht="17.25" customHeight="1">
      <c r="A4" s="42"/>
      <c r="B4" s="42"/>
      <c r="C4" s="42"/>
      <c r="D4" s="42"/>
      <c r="E4" s="42"/>
      <c r="F4" s="42"/>
      <c r="G4" s="42"/>
    </row>
    <row r="5" spans="1:7" ht="17.25" customHeight="1">
      <c r="A5" s="36" t="s">
        <v>75</v>
      </c>
      <c r="B5" s="36"/>
      <c r="C5" s="36"/>
      <c r="D5" s="36"/>
      <c r="E5" s="36"/>
      <c r="F5" s="36"/>
      <c r="G5" s="36"/>
    </row>
    <row r="6" spans="1:7" ht="19.5" customHeight="1">
      <c r="A6" s="38" t="s">
        <v>91</v>
      </c>
      <c r="B6" s="38"/>
      <c r="C6" s="38"/>
      <c r="D6" s="38"/>
      <c r="E6" s="38"/>
      <c r="F6" s="38"/>
      <c r="G6" s="38"/>
    </row>
    <row r="7" spans="1:9" ht="24.75" customHeight="1">
      <c r="A7" s="37" t="s">
        <v>76</v>
      </c>
      <c r="B7" s="37"/>
      <c r="C7" s="37"/>
      <c r="D7" s="37"/>
      <c r="E7" s="37"/>
      <c r="F7" s="37"/>
      <c r="G7" s="37"/>
      <c r="H7" s="3"/>
      <c r="I7" s="3"/>
    </row>
    <row r="8" spans="1:2" ht="3" customHeight="1" hidden="1">
      <c r="A8" s="4"/>
      <c r="B8" s="4"/>
    </row>
    <row r="9" spans="1:7" ht="75.75" customHeight="1">
      <c r="A9" s="5"/>
      <c r="B9" s="5" t="s">
        <v>24</v>
      </c>
      <c r="C9" s="6" t="s">
        <v>70</v>
      </c>
      <c r="D9" s="6" t="s">
        <v>81</v>
      </c>
      <c r="E9" s="6" t="s">
        <v>82</v>
      </c>
      <c r="F9" s="6" t="s">
        <v>83</v>
      </c>
      <c r="G9" s="6" t="s">
        <v>84</v>
      </c>
    </row>
    <row r="10" spans="1:7" ht="36" customHeight="1">
      <c r="A10" s="7" t="s">
        <v>0</v>
      </c>
      <c r="B10" s="8" t="s">
        <v>25</v>
      </c>
      <c r="C10" s="9">
        <v>20625</v>
      </c>
      <c r="D10" s="9">
        <v>20625</v>
      </c>
      <c r="E10" s="9">
        <v>20625</v>
      </c>
      <c r="F10" s="9">
        <v>20625</v>
      </c>
      <c r="G10" s="9">
        <v>20625</v>
      </c>
    </row>
    <row r="11" spans="1:7" ht="29.25" customHeight="1">
      <c r="A11" s="7" t="s">
        <v>5</v>
      </c>
      <c r="B11" s="8" t="s">
        <v>56</v>
      </c>
      <c r="C11" s="10">
        <f>SUM(C12,C23:C35)</f>
        <v>122053.19999999998</v>
      </c>
      <c r="D11" s="10">
        <f>SUM(D12,D23:D35)</f>
        <v>22997.9</v>
      </c>
      <c r="E11" s="10">
        <f>SUM(E12,E23:E35)</f>
        <v>50899.49999999999</v>
      </c>
      <c r="F11" s="10">
        <f>SUM(F12,F23:F35)</f>
        <v>80975.40000000001</v>
      </c>
      <c r="G11" s="10">
        <f>SUM(G12,G23:G35)</f>
        <v>122053.19999999998</v>
      </c>
    </row>
    <row r="12" spans="1:7" ht="17.25" customHeight="1">
      <c r="A12" s="11">
        <v>1</v>
      </c>
      <c r="B12" s="12" t="s">
        <v>59</v>
      </c>
      <c r="C12" s="13">
        <f>C13+C14+C15+C17+C20+C16</f>
        <v>121676.99999999999</v>
      </c>
      <c r="D12" s="13">
        <f>D13+D14+D15+D17+D20+D16</f>
        <v>22928.2</v>
      </c>
      <c r="E12" s="13">
        <f>E13+E14+E15+E17+E20+E16</f>
        <v>50737.49999999999</v>
      </c>
      <c r="F12" s="13">
        <f>F13+F14+F15+F17+F20+F16</f>
        <v>80724.5</v>
      </c>
      <c r="G12" s="13">
        <f>G13+G14+G15+G17+G20+G16</f>
        <v>121676.99999999999</v>
      </c>
    </row>
    <row r="13" spans="1:7" ht="17.25" customHeight="1">
      <c r="A13" s="11"/>
      <c r="B13" s="12" t="s">
        <v>71</v>
      </c>
      <c r="C13" s="13">
        <v>43353.8</v>
      </c>
      <c r="D13" s="13">
        <v>8150.5</v>
      </c>
      <c r="E13" s="13">
        <v>18338.6</v>
      </c>
      <c r="F13" s="13">
        <v>28483.4</v>
      </c>
      <c r="G13" s="13">
        <v>43353.8</v>
      </c>
    </row>
    <row r="14" spans="1:7" ht="17.25" customHeight="1">
      <c r="A14" s="11"/>
      <c r="B14" s="12" t="s">
        <v>72</v>
      </c>
      <c r="C14" s="13">
        <v>60027.1</v>
      </c>
      <c r="D14" s="13">
        <v>11405.2</v>
      </c>
      <c r="E14" s="13">
        <v>24551.1</v>
      </c>
      <c r="F14" s="13">
        <v>39918</v>
      </c>
      <c r="G14" s="13">
        <v>60027.1</v>
      </c>
    </row>
    <row r="15" spans="1:7" ht="17.25" customHeight="1">
      <c r="A15" s="11"/>
      <c r="B15" s="12" t="s">
        <v>73</v>
      </c>
      <c r="C15" s="13"/>
      <c r="D15" s="13"/>
      <c r="E15" s="13"/>
      <c r="F15" s="13"/>
      <c r="G15" s="13"/>
    </row>
    <row r="16" spans="1:7" ht="17.25" customHeight="1">
      <c r="A16" s="11"/>
      <c r="B16" s="12" t="s">
        <v>74</v>
      </c>
      <c r="C16" s="13">
        <v>5220.9</v>
      </c>
      <c r="D16" s="13">
        <v>981</v>
      </c>
      <c r="E16" s="13">
        <v>2213.2</v>
      </c>
      <c r="F16" s="13">
        <v>3445</v>
      </c>
      <c r="G16" s="13">
        <v>5220.9</v>
      </c>
    </row>
    <row r="17" spans="1:7" ht="17.25" customHeight="1">
      <c r="A17" s="14">
        <v>1.1</v>
      </c>
      <c r="B17" s="15" t="s">
        <v>46</v>
      </c>
      <c r="C17" s="13">
        <f>C18+C19</f>
        <v>13075.2</v>
      </c>
      <c r="D17" s="13">
        <f>D18+D19</f>
        <v>2391.5</v>
      </c>
      <c r="E17" s="13">
        <f>E18+E19</f>
        <v>5634.6</v>
      </c>
      <c r="F17" s="13">
        <f>F18+F19</f>
        <v>8878.1</v>
      </c>
      <c r="G17" s="13">
        <f>G18+G19</f>
        <v>13075.2</v>
      </c>
    </row>
    <row r="18" spans="1:7" ht="17.25" customHeight="1">
      <c r="A18" s="14"/>
      <c r="B18" s="12" t="s">
        <v>71</v>
      </c>
      <c r="C18" s="13">
        <v>3268.8</v>
      </c>
      <c r="D18" s="13">
        <v>597.9</v>
      </c>
      <c r="E18" s="13">
        <v>1408</v>
      </c>
      <c r="F18" s="13">
        <v>2219.5</v>
      </c>
      <c r="G18" s="13">
        <v>3268.8</v>
      </c>
    </row>
    <row r="19" spans="1:7" ht="17.25" customHeight="1">
      <c r="A19" s="14"/>
      <c r="B19" s="12" t="s">
        <v>72</v>
      </c>
      <c r="C19" s="13">
        <v>9806.4</v>
      </c>
      <c r="D19" s="13">
        <v>1793.6</v>
      </c>
      <c r="E19" s="13">
        <v>4226.6</v>
      </c>
      <c r="F19" s="13">
        <v>6658.6</v>
      </c>
      <c r="G19" s="13">
        <v>9806.4</v>
      </c>
    </row>
    <row r="20" spans="1:7" ht="17.25" customHeight="1">
      <c r="A20" s="14">
        <v>1.2</v>
      </c>
      <c r="B20" s="15" t="s">
        <v>62</v>
      </c>
      <c r="C20" s="13">
        <f>C21+C22</f>
        <v>0</v>
      </c>
      <c r="D20" s="13">
        <f>D21+D22</f>
        <v>0</v>
      </c>
      <c r="E20" s="13">
        <f>E21+E22</f>
        <v>0</v>
      </c>
      <c r="F20" s="13">
        <f>F21+F22</f>
        <v>0</v>
      </c>
      <c r="G20" s="13">
        <f>G21+G22</f>
        <v>0</v>
      </c>
    </row>
    <row r="21" spans="1:7" ht="17.25" customHeight="1">
      <c r="A21" s="14"/>
      <c r="B21" s="12" t="s">
        <v>72</v>
      </c>
      <c r="C21" s="13"/>
      <c r="D21" s="13"/>
      <c r="E21" s="13"/>
      <c r="F21" s="13"/>
      <c r="G21" s="13"/>
    </row>
    <row r="22" spans="1:7" ht="14.25" customHeight="1">
      <c r="A22" s="14"/>
      <c r="B22" s="12" t="s">
        <v>73</v>
      </c>
      <c r="C22" s="13"/>
      <c r="D22" s="13"/>
      <c r="E22" s="13"/>
      <c r="F22" s="13"/>
      <c r="G22" s="13"/>
    </row>
    <row r="23" spans="1:7" ht="17.25" customHeight="1">
      <c r="A23" s="11">
        <v>2</v>
      </c>
      <c r="B23" s="16" t="s">
        <v>1</v>
      </c>
      <c r="C23" s="13"/>
      <c r="D23" s="13"/>
      <c r="E23" s="13"/>
      <c r="F23" s="13"/>
      <c r="G23" s="13"/>
    </row>
    <row r="24" spans="1:7" ht="17.25" customHeight="1">
      <c r="A24" s="11">
        <v>3</v>
      </c>
      <c r="B24" s="16" t="s">
        <v>47</v>
      </c>
      <c r="C24" s="13"/>
      <c r="D24" s="13"/>
      <c r="E24" s="13"/>
      <c r="F24" s="13"/>
      <c r="G24" s="13"/>
    </row>
    <row r="25" spans="1:7" ht="17.25" customHeight="1">
      <c r="A25" s="11">
        <v>4</v>
      </c>
      <c r="B25" s="16" t="s">
        <v>48</v>
      </c>
      <c r="C25" s="13"/>
      <c r="D25" s="13"/>
      <c r="E25" s="13"/>
      <c r="F25" s="13"/>
      <c r="G25" s="13"/>
    </row>
    <row r="26" spans="1:7" ht="17.25" customHeight="1">
      <c r="A26" s="11">
        <v>5</v>
      </c>
      <c r="B26" s="15" t="s">
        <v>44</v>
      </c>
      <c r="C26" s="13">
        <v>43.2</v>
      </c>
      <c r="D26" s="13">
        <v>14.4</v>
      </c>
      <c r="E26" s="13">
        <v>24</v>
      </c>
      <c r="F26" s="13">
        <v>28.8</v>
      </c>
      <c r="G26" s="13">
        <v>43.2</v>
      </c>
    </row>
    <row r="27" spans="1:7" ht="17.25" customHeight="1">
      <c r="A27" s="11">
        <v>6</v>
      </c>
      <c r="B27" s="16" t="s">
        <v>64</v>
      </c>
      <c r="C27" s="13"/>
      <c r="D27" s="13"/>
      <c r="E27" s="13"/>
      <c r="F27" s="13"/>
      <c r="G27" s="13"/>
    </row>
    <row r="28" spans="1:7" ht="17.25" customHeight="1">
      <c r="A28" s="11">
        <v>7</v>
      </c>
      <c r="B28" s="16" t="s">
        <v>2</v>
      </c>
      <c r="C28" s="13">
        <v>333</v>
      </c>
      <c r="D28" s="13">
        <v>55.3</v>
      </c>
      <c r="E28" s="13">
        <v>138</v>
      </c>
      <c r="F28" s="13">
        <v>222.1</v>
      </c>
      <c r="G28" s="13">
        <v>333</v>
      </c>
    </row>
    <row r="29" spans="1:7" ht="17.25" customHeight="1">
      <c r="A29" s="11">
        <v>8</v>
      </c>
      <c r="B29" s="15" t="s">
        <v>3</v>
      </c>
      <c r="C29" s="13"/>
      <c r="D29" s="13"/>
      <c r="E29" s="13"/>
      <c r="F29" s="13"/>
      <c r="G29" s="13"/>
    </row>
    <row r="30" spans="1:7" ht="17.25" customHeight="1">
      <c r="A30" s="11">
        <v>9</v>
      </c>
      <c r="B30" s="17" t="s">
        <v>26</v>
      </c>
      <c r="C30" s="13"/>
      <c r="D30" s="13"/>
      <c r="E30" s="13"/>
      <c r="F30" s="13"/>
      <c r="G30" s="13"/>
    </row>
    <row r="31" spans="1:7" ht="15" customHeight="1">
      <c r="A31" s="11">
        <v>10</v>
      </c>
      <c r="B31" s="17" t="s">
        <v>4</v>
      </c>
      <c r="C31" s="13"/>
      <c r="D31" s="13"/>
      <c r="E31" s="13"/>
      <c r="F31" s="13"/>
      <c r="G31" s="13"/>
    </row>
    <row r="32" spans="1:7" ht="17.25" customHeight="1">
      <c r="A32" s="11">
        <v>11</v>
      </c>
      <c r="B32" s="18"/>
      <c r="C32" s="13"/>
      <c r="D32" s="13"/>
      <c r="E32" s="13"/>
      <c r="F32" s="13"/>
      <c r="G32" s="13"/>
    </row>
    <row r="33" spans="1:7" ht="17.25" customHeight="1">
      <c r="A33" s="11">
        <v>12</v>
      </c>
      <c r="B33" s="18"/>
      <c r="C33" s="13"/>
      <c r="D33" s="13"/>
      <c r="E33" s="13"/>
      <c r="F33" s="13"/>
      <c r="G33" s="13"/>
    </row>
    <row r="34" spans="1:7" ht="17.25" customHeight="1">
      <c r="A34" s="11">
        <v>13</v>
      </c>
      <c r="B34" s="18"/>
      <c r="C34" s="13"/>
      <c r="D34" s="13"/>
      <c r="E34" s="13"/>
      <c r="F34" s="13"/>
      <c r="G34" s="13"/>
    </row>
    <row r="35" spans="1:7" ht="17.25" customHeight="1">
      <c r="A35" s="11">
        <v>14</v>
      </c>
      <c r="B35" s="17" t="s">
        <v>27</v>
      </c>
      <c r="C35" s="13"/>
      <c r="D35" s="13"/>
      <c r="E35" s="13"/>
      <c r="F35" s="13"/>
      <c r="G35" s="13"/>
    </row>
    <row r="36" spans="1:7" ht="21" customHeight="1">
      <c r="A36" s="11"/>
      <c r="B36" s="19" t="s">
        <v>77</v>
      </c>
      <c r="C36" s="13">
        <f>C11+C10</f>
        <v>142678.19999999998</v>
      </c>
      <c r="D36" s="13">
        <f>D11+D10</f>
        <v>43622.9</v>
      </c>
      <c r="E36" s="13">
        <f>E11+E10</f>
        <v>71524.5</v>
      </c>
      <c r="F36" s="13">
        <f>F11+F10</f>
        <v>101600.40000000001</v>
      </c>
      <c r="G36" s="13">
        <f>G11+G10</f>
        <v>142678.19999999998</v>
      </c>
    </row>
    <row r="37" spans="1:7" ht="24.75" customHeight="1">
      <c r="A37" s="7" t="s">
        <v>28</v>
      </c>
      <c r="B37" s="8" t="s">
        <v>29</v>
      </c>
      <c r="C37" s="10">
        <f>C38+C82</f>
        <v>142906.20000000004</v>
      </c>
      <c r="D37" s="10">
        <f>D38+D82</f>
        <v>31239.06</v>
      </c>
      <c r="E37" s="10">
        <f>E38+E82</f>
        <v>63467.139999999985</v>
      </c>
      <c r="F37" s="10">
        <f>F38+F82</f>
        <v>94973.32199999999</v>
      </c>
      <c r="G37" s="10">
        <f>G38+G82</f>
        <v>142906.20000000004</v>
      </c>
    </row>
    <row r="38" spans="1:7" ht="22.5" customHeight="1">
      <c r="A38" s="20" t="s">
        <v>54</v>
      </c>
      <c r="B38" s="8" t="s">
        <v>57</v>
      </c>
      <c r="C38" s="10">
        <f>C39+C42+C43+C44+C45+C46+C47+C53+C54+C55+C56+C57+C59+C60+C61+C62+C63+C64+C65+C66+C67+C68+C69+C70+C71+C72+C73+C74+C75+C76+C81</f>
        <v>140866.20000000004</v>
      </c>
      <c r="D38" s="10">
        <f>D39+D42+D43+D44+D45+D46+D47+D53+D54+D57+D59+D60+D61+D62+D63+D64+D65+D66+D67+D68+D69+D70+D71+D72+D73+D74+D75+D76+D81</f>
        <v>30822.06</v>
      </c>
      <c r="E38" s="10">
        <f>E39+E42+E43+E44+E45+E46+E47+E53+E54+E55+E56+E57+E59+E60+E61+E62+E63+E64+E65+E66+E67+E68+E69+E70+E71+E72+E73+E74+E75+E76</f>
        <v>62569.539999999986</v>
      </c>
      <c r="F38" s="10">
        <f>F39+F42+F43+F44+F45+F46+F47+F53+F54+F57+F59+F60+F61+F62+F63+F64+F65+F66+F67+F68+F69+F70+F71+F72+F73+F74+F75+F76</f>
        <v>93592.12199999999</v>
      </c>
      <c r="G38" s="10">
        <f>G39+G42+G43+G44+G45+G46+G47+G53+G54+G55+G56+G57+G59+G60+G61+G62+G63+G64+G65+G66+G67+G68+G69+G70+G71+G72+G73+C74+G75+G76+G81</f>
        <v>140866.20000000004</v>
      </c>
    </row>
    <row r="39" spans="1:7" ht="18" customHeight="1">
      <c r="A39" s="11">
        <v>1</v>
      </c>
      <c r="B39" s="18" t="s">
        <v>6</v>
      </c>
      <c r="C39" s="13">
        <v>126051</v>
      </c>
      <c r="D39" s="13">
        <v>27901.4</v>
      </c>
      <c r="E39" s="13">
        <v>56221</v>
      </c>
      <c r="F39" s="13">
        <v>84067</v>
      </c>
      <c r="G39" s="13">
        <v>126051</v>
      </c>
    </row>
    <row r="40" spans="1:7" ht="18" customHeight="1">
      <c r="A40" s="11">
        <v>1.1</v>
      </c>
      <c r="B40" s="17" t="s">
        <v>49</v>
      </c>
      <c r="C40" s="13">
        <v>6980.3</v>
      </c>
      <c r="D40" s="13">
        <f aca="true" t="shared" si="0" ref="D40:D46">C40*20/100</f>
        <v>1396.06</v>
      </c>
      <c r="E40" s="13">
        <f>C40*44/100</f>
        <v>3071.3320000000003</v>
      </c>
      <c r="F40" s="13">
        <f aca="true" t="shared" si="1" ref="F40:F46">C40*67/100</f>
        <v>4676.801</v>
      </c>
      <c r="G40" s="13">
        <v>6980.3</v>
      </c>
    </row>
    <row r="41" spans="1:7" ht="18" customHeight="1">
      <c r="A41" s="11">
        <v>1.2</v>
      </c>
      <c r="B41" s="17" t="s">
        <v>7</v>
      </c>
      <c r="C41" s="13"/>
      <c r="D41" s="13"/>
      <c r="E41" s="13"/>
      <c r="F41" s="13"/>
      <c r="G41" s="13"/>
    </row>
    <row r="42" spans="1:7" ht="18" customHeight="1">
      <c r="A42" s="11">
        <v>2</v>
      </c>
      <c r="B42" s="16" t="s">
        <v>9</v>
      </c>
      <c r="C42" s="13">
        <v>4300</v>
      </c>
      <c r="D42" s="13">
        <f t="shared" si="0"/>
        <v>860</v>
      </c>
      <c r="E42" s="13">
        <f>C42*44/100</f>
        <v>1892</v>
      </c>
      <c r="F42" s="13">
        <f t="shared" si="1"/>
        <v>2881</v>
      </c>
      <c r="G42" s="13">
        <v>4300</v>
      </c>
    </row>
    <row r="43" spans="1:7" ht="18" customHeight="1">
      <c r="A43" s="11">
        <v>3</v>
      </c>
      <c r="B43" s="21" t="s">
        <v>8</v>
      </c>
      <c r="C43" s="13">
        <v>600</v>
      </c>
      <c r="D43" s="13">
        <f t="shared" si="0"/>
        <v>120</v>
      </c>
      <c r="E43" s="13">
        <f>C43*44/100</f>
        <v>264</v>
      </c>
      <c r="F43" s="13">
        <f t="shared" si="1"/>
        <v>402</v>
      </c>
      <c r="G43" s="13">
        <v>600</v>
      </c>
    </row>
    <row r="44" spans="1:7" ht="18" customHeight="1">
      <c r="A44" s="11">
        <v>4</v>
      </c>
      <c r="B44" s="21" t="s">
        <v>11</v>
      </c>
      <c r="C44" s="13">
        <v>60</v>
      </c>
      <c r="D44" s="13">
        <f t="shared" si="0"/>
        <v>12</v>
      </c>
      <c r="E44" s="13">
        <f>C44*44/100</f>
        <v>26.4</v>
      </c>
      <c r="F44" s="13">
        <f t="shared" si="1"/>
        <v>40.2</v>
      </c>
      <c r="G44" s="13">
        <v>60</v>
      </c>
    </row>
    <row r="45" spans="1:7" ht="18" customHeight="1">
      <c r="A45" s="11">
        <v>5</v>
      </c>
      <c r="B45" s="16" t="s">
        <v>12</v>
      </c>
      <c r="C45" s="13">
        <v>24</v>
      </c>
      <c r="D45" s="13">
        <f t="shared" si="0"/>
        <v>4.8</v>
      </c>
      <c r="E45" s="13">
        <f>C45*44/100</f>
        <v>10.56</v>
      </c>
      <c r="F45" s="13">
        <f t="shared" si="1"/>
        <v>16.08</v>
      </c>
      <c r="G45" s="13">
        <v>24</v>
      </c>
    </row>
    <row r="46" spans="1:7" ht="16.5" customHeight="1">
      <c r="A46" s="11">
        <v>6</v>
      </c>
      <c r="B46" s="16" t="s">
        <v>13</v>
      </c>
      <c r="C46" s="13">
        <v>36</v>
      </c>
      <c r="D46" s="13">
        <f t="shared" si="0"/>
        <v>7.2</v>
      </c>
      <c r="E46" s="13">
        <f>C46*44/100</f>
        <v>15.84</v>
      </c>
      <c r="F46" s="13">
        <f t="shared" si="1"/>
        <v>24.12</v>
      </c>
      <c r="G46" s="13">
        <v>36</v>
      </c>
    </row>
    <row r="47" spans="1:7" ht="15">
      <c r="A47" s="11">
        <v>7</v>
      </c>
      <c r="B47" s="21" t="s">
        <v>14</v>
      </c>
      <c r="C47" s="22">
        <f>SUM(C48:C50)</f>
        <v>100</v>
      </c>
      <c r="D47" s="22">
        <f>SUM(D48:D50)</f>
        <v>20</v>
      </c>
      <c r="E47" s="22">
        <f>SUM(E48:E50)</f>
        <v>44</v>
      </c>
      <c r="F47" s="22">
        <f>SUM(F48:F50)</f>
        <v>67</v>
      </c>
      <c r="G47" s="22">
        <f>SUM(G48:G50)</f>
        <v>100</v>
      </c>
    </row>
    <row r="48" spans="1:7" ht="15">
      <c r="A48" s="11">
        <v>7.1</v>
      </c>
      <c r="B48" s="21" t="s">
        <v>15</v>
      </c>
      <c r="C48" s="13">
        <v>48</v>
      </c>
      <c r="D48" s="13">
        <f>C48*20/100</f>
        <v>9.6</v>
      </c>
      <c r="E48" s="13">
        <f>C48*44/100</f>
        <v>21.12</v>
      </c>
      <c r="F48" s="13">
        <f>C48*67/100</f>
        <v>32.16</v>
      </c>
      <c r="G48" s="13">
        <v>48</v>
      </c>
    </row>
    <row r="49" spans="1:11" s="24" customFormat="1" ht="15">
      <c r="A49" s="11">
        <v>7.2</v>
      </c>
      <c r="B49" s="16" t="s">
        <v>16</v>
      </c>
      <c r="C49" s="13">
        <v>52</v>
      </c>
      <c r="D49" s="13">
        <f>C49*20/100</f>
        <v>10.4</v>
      </c>
      <c r="E49" s="13">
        <f>C49*44/100</f>
        <v>22.88</v>
      </c>
      <c r="F49" s="13">
        <f>C49*67/100</f>
        <v>34.84</v>
      </c>
      <c r="G49" s="13">
        <v>52</v>
      </c>
      <c r="H49" s="23"/>
      <c r="I49" s="23"/>
      <c r="J49" s="23"/>
      <c r="K49" s="23"/>
    </row>
    <row r="50" spans="1:7" ht="15">
      <c r="A50" s="11">
        <v>7.3</v>
      </c>
      <c r="B50" s="16" t="s">
        <v>17</v>
      </c>
      <c r="C50" s="13"/>
      <c r="D50" s="13">
        <f aca="true" t="shared" si="2" ref="D50:D73">C50*20/100</f>
        <v>0</v>
      </c>
      <c r="E50" s="13">
        <f aca="true" t="shared" si="3" ref="E50:E73">C50*44/100</f>
        <v>0</v>
      </c>
      <c r="F50" s="13">
        <f aca="true" t="shared" si="4" ref="F50:F73">C50*67/100</f>
        <v>0</v>
      </c>
      <c r="G50" s="13"/>
    </row>
    <row r="51" spans="1:7" ht="18" customHeight="1">
      <c r="A51" s="11">
        <v>8</v>
      </c>
      <c r="B51" s="25" t="s">
        <v>50</v>
      </c>
      <c r="C51" s="13"/>
      <c r="D51" s="13"/>
      <c r="E51" s="13"/>
      <c r="F51" s="13"/>
      <c r="G51" s="13"/>
    </row>
    <row r="52" spans="1:7" ht="18" customHeight="1">
      <c r="A52" s="11">
        <v>9</v>
      </c>
      <c r="B52" s="25" t="s">
        <v>18</v>
      </c>
      <c r="C52" s="13"/>
      <c r="D52" s="13"/>
      <c r="E52" s="13"/>
      <c r="F52" s="13"/>
      <c r="G52" s="13"/>
    </row>
    <row r="53" spans="1:7" ht="18" customHeight="1">
      <c r="A53" s="11">
        <v>10</v>
      </c>
      <c r="B53" s="25" t="s">
        <v>22</v>
      </c>
      <c r="C53" s="13">
        <v>437.1</v>
      </c>
      <c r="D53" s="13">
        <f t="shared" si="2"/>
        <v>87.42</v>
      </c>
      <c r="E53" s="13">
        <f t="shared" si="3"/>
        <v>192.324</v>
      </c>
      <c r="F53" s="13">
        <f t="shared" si="4"/>
        <v>292.857</v>
      </c>
      <c r="G53" s="13">
        <v>437.1</v>
      </c>
    </row>
    <row r="54" spans="1:7" ht="18" customHeight="1">
      <c r="A54" s="11">
        <v>11</v>
      </c>
      <c r="B54" s="25" t="s">
        <v>19</v>
      </c>
      <c r="C54" s="13">
        <v>557.2</v>
      </c>
      <c r="D54" s="13">
        <f t="shared" si="2"/>
        <v>111.44</v>
      </c>
      <c r="E54" s="13">
        <f t="shared" si="3"/>
        <v>245.16800000000003</v>
      </c>
      <c r="F54" s="13">
        <f t="shared" si="4"/>
        <v>373.324</v>
      </c>
      <c r="G54" s="13">
        <v>557.2</v>
      </c>
    </row>
    <row r="55" spans="1:7" ht="18" customHeight="1">
      <c r="A55" s="11">
        <v>12</v>
      </c>
      <c r="B55" s="25" t="s">
        <v>23</v>
      </c>
      <c r="C55" s="13">
        <v>182.4</v>
      </c>
      <c r="D55" s="13">
        <f>C55*20/100</f>
        <v>36.48</v>
      </c>
      <c r="E55" s="13">
        <f>C55*44/100</f>
        <v>80.256</v>
      </c>
      <c r="F55" s="13">
        <f>C55*67/100</f>
        <v>122.20800000000001</v>
      </c>
      <c r="G55" s="13">
        <v>182.4</v>
      </c>
    </row>
    <row r="56" spans="1:7" ht="18" customHeight="1">
      <c r="A56" s="11">
        <v>13</v>
      </c>
      <c r="B56" s="25" t="s">
        <v>93</v>
      </c>
      <c r="C56" s="13">
        <v>29.5</v>
      </c>
      <c r="D56" s="13">
        <f>C56*20/100</f>
        <v>5.9</v>
      </c>
      <c r="E56" s="13">
        <f>C56*44/100</f>
        <v>12.98</v>
      </c>
      <c r="F56" s="13">
        <f>C56*67/100</f>
        <v>19.765</v>
      </c>
      <c r="G56" s="13">
        <v>29.5</v>
      </c>
    </row>
    <row r="57" spans="1:7" ht="18" customHeight="1">
      <c r="A57" s="11">
        <v>14</v>
      </c>
      <c r="B57" s="25" t="s">
        <v>10</v>
      </c>
      <c r="C57" s="13">
        <v>4914</v>
      </c>
      <c r="D57" s="13">
        <f t="shared" si="2"/>
        <v>982.8</v>
      </c>
      <c r="E57" s="13">
        <f t="shared" si="3"/>
        <v>2162.16</v>
      </c>
      <c r="F57" s="13">
        <f t="shared" si="4"/>
        <v>3292.38</v>
      </c>
      <c r="G57" s="13">
        <v>4914</v>
      </c>
    </row>
    <row r="58" spans="1:7" ht="18" customHeight="1">
      <c r="A58" s="11">
        <v>15</v>
      </c>
      <c r="B58" s="25" t="s">
        <v>51</v>
      </c>
      <c r="C58" s="13"/>
      <c r="D58" s="13">
        <v>0</v>
      </c>
      <c r="E58" s="13"/>
      <c r="F58" s="13"/>
      <c r="G58" s="13"/>
    </row>
    <row r="59" spans="1:7" ht="18" customHeight="1">
      <c r="A59" s="11">
        <v>16</v>
      </c>
      <c r="B59" s="25" t="s">
        <v>20</v>
      </c>
      <c r="C59" s="13">
        <v>2426.2</v>
      </c>
      <c r="D59" s="13">
        <f t="shared" si="2"/>
        <v>485.24</v>
      </c>
      <c r="E59" s="13">
        <f t="shared" si="3"/>
        <v>1067.5279999999998</v>
      </c>
      <c r="F59" s="13">
        <f t="shared" si="4"/>
        <v>1625.5539999999999</v>
      </c>
      <c r="G59" s="13">
        <v>2426.2</v>
      </c>
    </row>
    <row r="60" spans="1:7" ht="18" customHeight="1">
      <c r="A60" s="11">
        <v>17</v>
      </c>
      <c r="B60" s="25" t="s">
        <v>21</v>
      </c>
      <c r="C60" s="13">
        <v>60</v>
      </c>
      <c r="D60" s="13">
        <f t="shared" si="2"/>
        <v>12</v>
      </c>
      <c r="E60" s="13">
        <f t="shared" si="3"/>
        <v>26.4</v>
      </c>
      <c r="F60" s="13">
        <f t="shared" si="4"/>
        <v>40.2</v>
      </c>
      <c r="G60" s="13">
        <v>60</v>
      </c>
    </row>
    <row r="61" spans="1:7" ht="18" customHeight="1">
      <c r="A61" s="11">
        <v>18</v>
      </c>
      <c r="B61" s="25" t="s">
        <v>69</v>
      </c>
      <c r="C61" s="13"/>
      <c r="D61" s="13">
        <f t="shared" si="2"/>
        <v>0</v>
      </c>
      <c r="E61" s="13">
        <f t="shared" si="3"/>
        <v>0</v>
      </c>
      <c r="F61" s="13">
        <f t="shared" si="4"/>
        <v>0</v>
      </c>
      <c r="G61" s="13"/>
    </row>
    <row r="62" spans="1:7" ht="18" customHeight="1">
      <c r="A62" s="11">
        <v>19</v>
      </c>
      <c r="B62" s="25" t="s">
        <v>45</v>
      </c>
      <c r="C62" s="13">
        <v>110</v>
      </c>
      <c r="D62" s="13">
        <f t="shared" si="2"/>
        <v>22</v>
      </c>
      <c r="E62" s="13">
        <f t="shared" si="3"/>
        <v>48.4</v>
      </c>
      <c r="F62" s="13">
        <f t="shared" si="4"/>
        <v>73.7</v>
      </c>
      <c r="G62" s="13">
        <v>110</v>
      </c>
    </row>
    <row r="63" spans="1:7" ht="18" customHeight="1">
      <c r="A63" s="11">
        <v>20</v>
      </c>
      <c r="B63" s="25" t="s">
        <v>92</v>
      </c>
      <c r="C63" s="13">
        <v>70</v>
      </c>
      <c r="D63" s="13">
        <f t="shared" si="2"/>
        <v>14</v>
      </c>
      <c r="E63" s="13">
        <f t="shared" si="3"/>
        <v>30.8</v>
      </c>
      <c r="F63" s="13">
        <f t="shared" si="4"/>
        <v>46.9</v>
      </c>
      <c r="G63" s="13">
        <v>70</v>
      </c>
    </row>
    <row r="64" spans="1:7" ht="18" customHeight="1">
      <c r="A64" s="11">
        <v>21</v>
      </c>
      <c r="B64" s="25" t="s">
        <v>39</v>
      </c>
      <c r="C64" s="13">
        <v>150</v>
      </c>
      <c r="D64" s="13">
        <f t="shared" si="2"/>
        <v>30</v>
      </c>
      <c r="E64" s="13">
        <f t="shared" si="3"/>
        <v>66</v>
      </c>
      <c r="F64" s="13">
        <f t="shared" si="4"/>
        <v>100.5</v>
      </c>
      <c r="G64" s="13">
        <v>150</v>
      </c>
    </row>
    <row r="65" spans="1:7" ht="18" customHeight="1">
      <c r="A65" s="11">
        <v>22</v>
      </c>
      <c r="B65" s="25" t="s">
        <v>38</v>
      </c>
      <c r="C65" s="13">
        <v>3</v>
      </c>
      <c r="D65" s="13">
        <f t="shared" si="2"/>
        <v>0.6</v>
      </c>
      <c r="E65" s="13">
        <f t="shared" si="3"/>
        <v>1.32</v>
      </c>
      <c r="F65" s="13">
        <f t="shared" si="4"/>
        <v>2.01</v>
      </c>
      <c r="G65" s="13">
        <v>3</v>
      </c>
    </row>
    <row r="66" spans="1:7" ht="18" customHeight="1">
      <c r="A66" s="11">
        <v>23</v>
      </c>
      <c r="B66" s="25" t="s">
        <v>40</v>
      </c>
      <c r="C66" s="13">
        <v>24</v>
      </c>
      <c r="D66" s="13">
        <f t="shared" si="2"/>
        <v>4.8</v>
      </c>
      <c r="E66" s="13">
        <f t="shared" si="3"/>
        <v>10.56</v>
      </c>
      <c r="F66" s="13">
        <f t="shared" si="4"/>
        <v>16.08</v>
      </c>
      <c r="G66" s="13">
        <v>24</v>
      </c>
    </row>
    <row r="67" spans="1:7" ht="18" customHeight="1">
      <c r="A67" s="11">
        <v>24</v>
      </c>
      <c r="B67" s="25" t="s">
        <v>41</v>
      </c>
      <c r="C67" s="13">
        <v>10.4</v>
      </c>
      <c r="D67" s="13">
        <f t="shared" si="2"/>
        <v>2.08</v>
      </c>
      <c r="E67" s="13">
        <f t="shared" si="3"/>
        <v>4.5760000000000005</v>
      </c>
      <c r="F67" s="13">
        <f t="shared" si="4"/>
        <v>6.968000000000001</v>
      </c>
      <c r="G67" s="13">
        <v>10.4</v>
      </c>
    </row>
    <row r="68" spans="1:7" ht="18" customHeight="1">
      <c r="A68" s="11">
        <v>25</v>
      </c>
      <c r="B68" s="25" t="s">
        <v>65</v>
      </c>
      <c r="C68" s="13">
        <v>100</v>
      </c>
      <c r="D68" s="13">
        <f>C68*20/100</f>
        <v>20</v>
      </c>
      <c r="E68" s="13">
        <f>C68*44/100</f>
        <v>44</v>
      </c>
      <c r="F68" s="13">
        <f>C68*67/100</f>
        <v>67</v>
      </c>
      <c r="G68" s="13">
        <v>100</v>
      </c>
    </row>
    <row r="69" spans="1:7" ht="32.25" customHeight="1">
      <c r="A69" s="11">
        <v>26</v>
      </c>
      <c r="B69" s="25" t="s">
        <v>94</v>
      </c>
      <c r="C69" s="13">
        <v>105</v>
      </c>
      <c r="D69" s="13">
        <f>C69*20/100</f>
        <v>21</v>
      </c>
      <c r="E69" s="13">
        <f>C69*44/100</f>
        <v>46.2</v>
      </c>
      <c r="F69" s="13">
        <f>C69*67/100</f>
        <v>70.35</v>
      </c>
      <c r="G69" s="13">
        <v>105</v>
      </c>
    </row>
    <row r="70" spans="1:7" ht="18" customHeight="1">
      <c r="A70" s="11">
        <v>27</v>
      </c>
      <c r="B70" s="25" t="s">
        <v>63</v>
      </c>
      <c r="C70" s="13"/>
      <c r="D70" s="13"/>
      <c r="E70" s="13"/>
      <c r="F70" s="13"/>
      <c r="G70" s="13"/>
    </row>
    <row r="71" spans="1:7" ht="18" customHeight="1">
      <c r="A71" s="11">
        <v>28</v>
      </c>
      <c r="B71" s="12" t="s">
        <v>85</v>
      </c>
      <c r="C71" s="13">
        <v>30</v>
      </c>
      <c r="D71" s="13">
        <f t="shared" si="2"/>
        <v>6</v>
      </c>
      <c r="E71" s="13">
        <f t="shared" si="3"/>
        <v>13.2</v>
      </c>
      <c r="F71" s="13">
        <f t="shared" si="4"/>
        <v>20.1</v>
      </c>
      <c r="G71" s="13">
        <v>30</v>
      </c>
    </row>
    <row r="72" spans="1:7" ht="18" customHeight="1">
      <c r="A72" s="11">
        <v>29</v>
      </c>
      <c r="B72" s="12" t="s">
        <v>86</v>
      </c>
      <c r="C72" s="13"/>
      <c r="D72" s="13">
        <f t="shared" si="2"/>
        <v>0</v>
      </c>
      <c r="E72" s="13">
        <f t="shared" si="3"/>
        <v>0</v>
      </c>
      <c r="F72" s="13">
        <f t="shared" si="4"/>
        <v>0</v>
      </c>
      <c r="G72" s="13"/>
    </row>
    <row r="73" spans="1:7" ht="18" customHeight="1">
      <c r="A73" s="11">
        <v>30</v>
      </c>
      <c r="B73" s="12" t="s">
        <v>87</v>
      </c>
      <c r="C73" s="13"/>
      <c r="D73" s="13">
        <f t="shared" si="2"/>
        <v>0</v>
      </c>
      <c r="E73" s="13">
        <f t="shared" si="3"/>
        <v>0</v>
      </c>
      <c r="F73" s="13">
        <f t="shared" si="4"/>
        <v>0</v>
      </c>
      <c r="G73" s="13"/>
    </row>
    <row r="74" spans="1:7" ht="18" customHeight="1">
      <c r="A74" s="11">
        <v>31</v>
      </c>
      <c r="B74" s="12" t="s">
        <v>89</v>
      </c>
      <c r="C74" s="13">
        <v>36</v>
      </c>
      <c r="D74" s="13">
        <f>C74*20/100</f>
        <v>7.2</v>
      </c>
      <c r="E74" s="13">
        <f>C74*44/100</f>
        <v>15.84</v>
      </c>
      <c r="F74" s="13">
        <f>C74*67/100</f>
        <v>24.12</v>
      </c>
      <c r="G74" s="13">
        <v>36</v>
      </c>
    </row>
    <row r="75" spans="1:7" ht="18" customHeight="1">
      <c r="A75" s="11">
        <v>32</v>
      </c>
      <c r="B75" s="12" t="s">
        <v>90</v>
      </c>
      <c r="C75" s="13">
        <v>50</v>
      </c>
      <c r="D75" s="13">
        <f>C75*20/100</f>
        <v>10</v>
      </c>
      <c r="E75" s="13">
        <f>C75*44/100</f>
        <v>22</v>
      </c>
      <c r="F75" s="13">
        <f>C75*67/100</f>
        <v>33.5</v>
      </c>
      <c r="G75" s="13">
        <v>50</v>
      </c>
    </row>
    <row r="76" spans="1:7" ht="18" customHeight="1">
      <c r="A76" s="11">
        <v>33</v>
      </c>
      <c r="B76" s="25" t="s">
        <v>30</v>
      </c>
      <c r="C76" s="22">
        <f>SUM(C77:C79)</f>
        <v>13.7</v>
      </c>
      <c r="D76" s="22">
        <f>SUM(D77:D79)</f>
        <v>2.74</v>
      </c>
      <c r="E76" s="22">
        <f>SUM(E77:E79)</f>
        <v>6.0280000000000005</v>
      </c>
      <c r="F76" s="22">
        <f>SUM(F77:F79)</f>
        <v>9.179000000000002</v>
      </c>
      <c r="G76" s="22">
        <f>SUM(G77:G79)</f>
        <v>13.7</v>
      </c>
    </row>
    <row r="77" spans="1:7" ht="18" customHeight="1">
      <c r="A77" s="26">
        <v>33.1</v>
      </c>
      <c r="B77" s="27" t="s">
        <v>31</v>
      </c>
      <c r="C77" s="13">
        <v>6.5</v>
      </c>
      <c r="D77" s="13">
        <f>C77*20/100</f>
        <v>1.3</v>
      </c>
      <c r="E77" s="13">
        <f>C77*44/100</f>
        <v>2.86</v>
      </c>
      <c r="F77" s="13">
        <f>C77*67/100</f>
        <v>4.355</v>
      </c>
      <c r="G77" s="13">
        <v>6.5</v>
      </c>
    </row>
    <row r="78" spans="1:7" ht="18" customHeight="1">
      <c r="A78" s="26">
        <v>33.2</v>
      </c>
      <c r="B78" s="27" t="s">
        <v>42</v>
      </c>
      <c r="C78" s="13">
        <v>7.2</v>
      </c>
      <c r="D78" s="13">
        <f>C78*20/100</f>
        <v>1.44</v>
      </c>
      <c r="E78" s="13">
        <f>C78*44/100</f>
        <v>3.168</v>
      </c>
      <c r="F78" s="13">
        <f>C78*67/100</f>
        <v>4.824000000000001</v>
      </c>
      <c r="G78" s="13">
        <v>7.2</v>
      </c>
    </row>
    <row r="79" spans="1:7" ht="18" customHeight="1">
      <c r="A79" s="26">
        <v>33.3</v>
      </c>
      <c r="B79" s="27" t="s">
        <v>52</v>
      </c>
      <c r="C79" s="13"/>
      <c r="D79" s="13"/>
      <c r="E79" s="13"/>
      <c r="F79" s="13"/>
      <c r="G79" s="13"/>
    </row>
    <row r="80" spans="1:7" ht="18" customHeight="1">
      <c r="A80" s="26">
        <v>34</v>
      </c>
      <c r="B80" s="25" t="s">
        <v>32</v>
      </c>
      <c r="C80" s="13"/>
      <c r="D80" s="13"/>
      <c r="E80" s="13"/>
      <c r="F80" s="13"/>
      <c r="G80" s="13"/>
    </row>
    <row r="81" spans="1:7" ht="18" customHeight="1">
      <c r="A81" s="26">
        <v>35</v>
      </c>
      <c r="B81" s="17" t="s">
        <v>33</v>
      </c>
      <c r="C81" s="13">
        <v>386.7</v>
      </c>
      <c r="D81" s="13">
        <f>C81*20/100</f>
        <v>77.34</v>
      </c>
      <c r="E81" s="13">
        <f>C81*44/100</f>
        <v>170.148</v>
      </c>
      <c r="F81" s="13">
        <f>C81*67/100</f>
        <v>259.089</v>
      </c>
      <c r="G81" s="13">
        <v>386.7</v>
      </c>
    </row>
    <row r="82" spans="1:7" ht="20.25" customHeight="1">
      <c r="A82" s="20" t="s">
        <v>55</v>
      </c>
      <c r="B82" s="8" t="s">
        <v>58</v>
      </c>
      <c r="C82" s="10">
        <f>+C83+C92</f>
        <v>2040</v>
      </c>
      <c r="D82" s="10">
        <f>+D83+D92</f>
        <v>417</v>
      </c>
      <c r="E82" s="10">
        <f>+E83+E92</f>
        <v>897.5999999999999</v>
      </c>
      <c r="F82" s="10">
        <f>+F83+F92</f>
        <v>1381.2</v>
      </c>
      <c r="G82" s="10">
        <f>+G83+G92</f>
        <v>2040</v>
      </c>
    </row>
    <row r="83" spans="1:7" ht="18" customHeight="1">
      <c r="A83" s="26">
        <v>1</v>
      </c>
      <c r="B83" s="28" t="s">
        <v>34</v>
      </c>
      <c r="C83" s="22">
        <f>SUM(C84:C91)</f>
        <v>2040</v>
      </c>
      <c r="D83" s="22">
        <f>SUM(D84:D91)</f>
        <v>417</v>
      </c>
      <c r="E83" s="22">
        <f>SUM(E84:E91)</f>
        <v>897.5999999999999</v>
      </c>
      <c r="F83" s="22">
        <f>SUM(F84:F91)</f>
        <v>1381.2</v>
      </c>
      <c r="G83" s="22">
        <f>SUM(G84:G91)</f>
        <v>2040</v>
      </c>
    </row>
    <row r="84" spans="1:7" ht="18" customHeight="1">
      <c r="A84" s="26">
        <v>1.1</v>
      </c>
      <c r="B84" s="29" t="s">
        <v>53</v>
      </c>
      <c r="C84" s="13">
        <v>680</v>
      </c>
      <c r="D84" s="13">
        <f>C84*20/100</f>
        <v>136</v>
      </c>
      <c r="E84" s="13">
        <f>C84*44/100</f>
        <v>299.2</v>
      </c>
      <c r="F84" s="13">
        <f>C84*67/100</f>
        <v>455.6</v>
      </c>
      <c r="G84" s="13">
        <v>680</v>
      </c>
    </row>
    <row r="85" spans="1:7" ht="18" customHeight="1">
      <c r="A85" s="26">
        <v>1.2</v>
      </c>
      <c r="B85" s="29" t="s">
        <v>36</v>
      </c>
      <c r="C85" s="13">
        <v>230</v>
      </c>
      <c r="D85" s="13">
        <f>C85*20/100</f>
        <v>46</v>
      </c>
      <c r="E85" s="13">
        <f>C85*44/100</f>
        <v>101.2</v>
      </c>
      <c r="F85" s="13">
        <f>C85*67/100</f>
        <v>154.1</v>
      </c>
      <c r="G85" s="13">
        <v>230</v>
      </c>
    </row>
    <row r="86" spans="1:7" ht="18" customHeight="1">
      <c r="A86" s="26">
        <v>1.3</v>
      </c>
      <c r="B86" s="29" t="s">
        <v>35</v>
      </c>
      <c r="C86" s="13">
        <v>180</v>
      </c>
      <c r="D86" s="13">
        <f>C86*25/100</f>
        <v>45</v>
      </c>
      <c r="E86" s="13">
        <f>C86*44/100</f>
        <v>79.2</v>
      </c>
      <c r="F86" s="13">
        <f>C86*75/100</f>
        <v>135</v>
      </c>
      <c r="G86" s="13">
        <v>180</v>
      </c>
    </row>
    <row r="87" spans="1:7" ht="18" customHeight="1">
      <c r="A87" s="26">
        <v>1.4</v>
      </c>
      <c r="B87" s="29" t="s">
        <v>66</v>
      </c>
      <c r="C87" s="13">
        <v>950</v>
      </c>
      <c r="D87" s="13">
        <f>C87*20/100</f>
        <v>190</v>
      </c>
      <c r="E87" s="13">
        <f>C87*44/100</f>
        <v>418</v>
      </c>
      <c r="F87" s="13">
        <f>C87*67/100</f>
        <v>636.5</v>
      </c>
      <c r="G87" s="13">
        <v>950</v>
      </c>
    </row>
    <row r="88" spans="1:7" ht="18" customHeight="1">
      <c r="A88" s="26">
        <v>1.5</v>
      </c>
      <c r="B88" s="29" t="s">
        <v>67</v>
      </c>
      <c r="C88" s="13"/>
      <c r="D88" s="13"/>
      <c r="E88" s="13"/>
      <c r="F88" s="13"/>
      <c r="G88" s="13"/>
    </row>
    <row r="89" spans="1:7" ht="18" customHeight="1">
      <c r="A89" s="26">
        <v>1.6</v>
      </c>
      <c r="B89" s="29" t="s">
        <v>68</v>
      </c>
      <c r="C89" s="13"/>
      <c r="D89" s="13"/>
      <c r="E89" s="13"/>
      <c r="F89" s="13"/>
      <c r="G89" s="13"/>
    </row>
    <row r="90" spans="1:7" ht="18" customHeight="1">
      <c r="A90" s="26">
        <v>1.7</v>
      </c>
      <c r="B90" s="30" t="s">
        <v>88</v>
      </c>
      <c r="C90" s="13"/>
      <c r="D90" s="13"/>
      <c r="E90" s="13"/>
      <c r="F90" s="13"/>
      <c r="G90" s="13"/>
    </row>
    <row r="91" spans="1:7" ht="18" customHeight="1">
      <c r="A91" s="26">
        <v>1.8</v>
      </c>
      <c r="B91" s="28"/>
      <c r="C91" s="13"/>
      <c r="D91" s="13"/>
      <c r="E91" s="13"/>
      <c r="F91" s="13"/>
      <c r="G91" s="13"/>
    </row>
    <row r="92" spans="1:7" ht="28.5" customHeight="1">
      <c r="A92" s="26">
        <v>2</v>
      </c>
      <c r="B92" s="28" t="s">
        <v>37</v>
      </c>
      <c r="C92" s="22"/>
      <c r="D92" s="22"/>
      <c r="E92" s="22"/>
      <c r="F92" s="22"/>
      <c r="G92" s="22"/>
    </row>
    <row r="93" spans="1:7" ht="18" customHeight="1">
      <c r="A93" s="26">
        <v>2.1</v>
      </c>
      <c r="B93" s="28" t="s">
        <v>61</v>
      </c>
      <c r="C93" s="13"/>
      <c r="D93" s="13"/>
      <c r="E93" s="13"/>
      <c r="F93" s="13"/>
      <c r="G93" s="13"/>
    </row>
    <row r="94" spans="1:7" ht="18" customHeight="1">
      <c r="A94" s="26">
        <v>2.2</v>
      </c>
      <c r="B94" s="31" t="s">
        <v>60</v>
      </c>
      <c r="C94" s="13"/>
      <c r="D94" s="13"/>
      <c r="E94" s="13"/>
      <c r="F94" s="13"/>
      <c r="G94" s="13"/>
    </row>
    <row r="95" spans="1:7" ht="18" customHeight="1">
      <c r="A95" s="26">
        <v>2.3</v>
      </c>
      <c r="B95" s="31" t="s">
        <v>43</v>
      </c>
      <c r="C95" s="13"/>
      <c r="D95" s="13"/>
      <c r="E95" s="13"/>
      <c r="F95" s="13"/>
      <c r="G95" s="13"/>
    </row>
    <row r="96" spans="1:7" ht="27" customHeight="1">
      <c r="A96" s="20" t="s">
        <v>78</v>
      </c>
      <c r="B96" s="32" t="s">
        <v>79</v>
      </c>
      <c r="C96" s="13"/>
      <c r="D96" s="13"/>
      <c r="E96" s="13"/>
      <c r="F96" s="13"/>
      <c r="G96" s="13"/>
    </row>
    <row r="97" spans="1:7" ht="18" customHeight="1">
      <c r="A97" s="26"/>
      <c r="B97" s="8" t="s">
        <v>80</v>
      </c>
      <c r="C97" s="9">
        <f>C37</f>
        <v>142906.20000000004</v>
      </c>
      <c r="D97" s="9">
        <f>D37</f>
        <v>31239.06</v>
      </c>
      <c r="E97" s="9">
        <f>E37</f>
        <v>63467.139999999985</v>
      </c>
      <c r="F97" s="9">
        <f>F37</f>
        <v>94973.32199999999</v>
      </c>
      <c r="G97" s="9">
        <f>G37</f>
        <v>142906.20000000004</v>
      </c>
    </row>
    <row r="98" spans="1:7" ht="12.75" customHeight="1">
      <c r="A98" s="33"/>
      <c r="B98" s="34"/>
      <c r="C98" s="35"/>
      <c r="D98" s="35"/>
      <c r="E98" s="35"/>
      <c r="F98" s="35"/>
      <c r="G98" s="35"/>
    </row>
  </sheetData>
  <sheetProtection formatCells="0" formatColumns="0" formatRows="0" insertColumns="0" insertRows="0" insertHyperlinks="0" deleteColumns="0" deleteRows="0" sort="0" autoFilter="0" pivotTables="0"/>
  <mergeCells count="6">
    <mergeCell ref="A1:G1"/>
    <mergeCell ref="A7:G7"/>
    <mergeCell ref="A6:G6"/>
    <mergeCell ref="E2:F2"/>
    <mergeCell ref="A3:G4"/>
    <mergeCell ref="A5:G5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Uzer</cp:lastModifiedBy>
  <cp:lastPrinted>2018-02-02T07:54:00Z</cp:lastPrinted>
  <dcterms:created xsi:type="dcterms:W3CDTF">1996-10-14T23:33:28Z</dcterms:created>
  <dcterms:modified xsi:type="dcterms:W3CDTF">2018-02-06T12:45:18Z</dcterms:modified>
  <cp:category/>
  <cp:version/>
  <cp:contentType/>
  <cp:contentStatus/>
</cp:coreProperties>
</file>