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853" activeTab="0"/>
  </bookViews>
  <sheets>
    <sheet name="նախահաշիվ " sheetId="1" r:id="rId1"/>
  </sheets>
  <definedNames>
    <definedName name="_xlnm.Print_Area" localSheetId="0">'նախահաշիվ 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<sst xmlns="http://schemas.openxmlformats.org/spreadsheetml/2006/main" count="99" uniqueCount="95">
  <si>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</si>
  <si>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</si>
  <si>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</si>
  <si>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</si>
  <si>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</si>
  <si>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</si>
  <si>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</si>
  <si>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</si>
  <si>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</si>
  <si>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</si>
  <si>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</si>
  <si>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</si>
  <si>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</si>
  <si>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</si>
  <si>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</si>
  <si>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</si>
  <si>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</si>
  <si>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</si>
  <si>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</si>
  <si>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</si>
  <si>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</si>
  <si>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</si>
  <si>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</si>
  <si>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</si>
  <si>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</si>
  <si>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</si>
  <si>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</si>
  <si>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</si>
  <si>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</si>
  <si>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</si>
  <si>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</si>
  <si>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</si>
  <si>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</si>
  <si>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</si>
  <si>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</si>
  <si>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</si>
  <si>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</si>
  <si>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</si>
  <si>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</si>
  <si>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</si>
  <si>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</si>
  <si>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</si>
  <si>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</si>
  <si>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</si>
  <si>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</si>
  <si>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</si>
  <si>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</si>
  <si>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</si>
  <si>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</si>
  <si>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</si>
  <si>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</si>
  <si>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</si>
  <si>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</si>
  <si>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</si>
  <si>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</si>
  <si>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</si>
  <si>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</si>
  <si>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</si>
  <si>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</si>
  <si>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</si>
  <si>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</si>
  <si>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</si>
  <si>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</si>
  <si>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</si>
  <si>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</si>
  <si>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</si>
  <si>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</si>
  <si>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</si>
  <si>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</si>
  <si>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</si>
  <si>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</si>
  <si>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</si>
  <si>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</si>
  <si>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</si>
  <si>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</si>
  <si>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</si>
  <si>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</si>
  <si>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</si>
  <si>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</si>
  <si>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</si>
  <si>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</si>
  <si>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</si>
  <si>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</si>
  <si>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</si>
  <si>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</si>
  <si>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</si>
  <si>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</si>
  <si>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</si>
  <si>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Կոտայքի մարզի «Աբովյանի N 2 հիմնական դպրոց» ՊՈԱԿ-ի </t>
  </si>
  <si>
    <t>երաժշտական գործիքներ</t>
  </si>
  <si>
    <t>Գույք</t>
  </si>
  <si>
    <t>Դպրոց կենտրոնների միությունծ</t>
  </si>
  <si>
    <t>Ընդհանուր բնույթի այլ ծառայություններ</t>
  </si>
  <si>
    <t xml:space="preserve">Հավելված N 1 </t>
  </si>
  <si>
    <t xml:space="preserve"> ՀԱՅԱՍՏԱՆԻ ՀԱՆՐԱՊԵՏՈՒԹՅԱՆ ԿՈՏԱՅՔԻ ՄԱՐԶՊԵՏԻ
2018ԹՎԱԿԱՆԻ ՓԵՏՐՎԱՐԻ  -Ի  N  -Ա  ՈՐՈՇՄԱՆ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</si>
</sst>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 applyAlignment="1">
      <alignment/>
    </xf>
    <xf numFmtId="174" fontId="3" fillId="24" borderId="10" xfId="34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4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5" fontId="2" fillId="0" borderId="10" xfId="34" applyNumberFormat="1" applyFont="1" applyBorder="1" applyAlignment="1" applyProtection="1">
      <alignment horizontal="left" vertical="center" wrapText="1"/>
      <protection hidden="1"/>
    </xf>
    <xf numFmtId="174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4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5" fontId="3" fillId="0" borderId="10" xfId="34" applyNumberFormat="1" applyFont="1" applyBorder="1" applyAlignment="1" applyProtection="1">
      <alignment horizontal="left" vertical="center" wrapText="1"/>
      <protection hidden="1"/>
    </xf>
    <xf numFmtId="175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4" fontId="2" fillId="0" borderId="10" xfId="34" applyNumberFormat="1" applyFont="1" applyBorder="1" applyAlignment="1" applyProtection="1">
      <alignment horizontal="center" vertical="center"/>
      <protection locked="0"/>
    </xf>
    <xf numFmtId="174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4" fontId="20" fillId="0" borderId="10" xfId="34" applyNumberFormat="1" applyFont="1" applyBorder="1" applyAlignment="1" applyProtection="1">
      <alignment horizontal="center" vertical="center"/>
      <protection locked="0"/>
    </xf>
    <xf numFmtId="175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5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5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5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5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5" fontId="25" fillId="0" borderId="10" xfId="34" applyNumberFormat="1" applyFont="1" applyBorder="1" applyAlignment="1" applyProtection="1">
      <alignment horizontal="left" vertical="center" wrapText="1"/>
      <protection hidden="1"/>
    </xf>
    <xf numFmtId="174" fontId="22" fillId="0" borderId="0" xfId="0" applyNumberFormat="1" applyFont="1" applyAlignment="1" applyProtection="1">
      <alignment vertical="center"/>
      <protection locked="0"/>
    </xf>
    <xf numFmtId="174" fontId="3" fillId="0" borderId="0" xfId="0" applyNumberFormat="1" applyFont="1" applyBorder="1" applyAlignment="1" applyProtection="1">
      <alignment vertical="center"/>
      <protection hidden="1"/>
    </xf>
    <xf numFmtId="174" fontId="20" fillId="24" borderId="10" xfId="34" applyNumberFormat="1" applyFont="1" applyFill="1" applyBorder="1" applyAlignment="1" applyProtection="1">
      <alignment horizontal="center" vertical="center"/>
      <protection locked="0"/>
    </xf>
    <xf numFmtId="174" fontId="3" fillId="24" borderId="10" xfId="34" applyNumberFormat="1" applyFont="1" applyFill="1" applyBorder="1" applyAlignment="1" applyProtection="1">
      <alignment horizontal="center" vertical="center"/>
      <protection hidden="1"/>
    </xf>
    <xf numFmtId="174" fontId="2" fillId="24" borderId="10" xfId="34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8" fillId="25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SheetLayoutView="100" zoomScalePageLayoutView="0" workbookViewId="0" topLeftCell="A1">
      <selection activeCell="A2" sqref="A2:O3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7" width="15.8515625" style="8" customWidth="1"/>
    <col min="8" max="9" width="9.57421875" style="41" bestFit="1" customWidth="1"/>
    <col min="10" max="11" width="9.140625" style="41" customWidth="1"/>
    <col min="12" max="16384" width="9.140625" style="8" customWidth="1"/>
  </cols>
  <sheetData>
    <row r="1" spans="1:15" ht="20.25" customHeight="1">
      <c r="A1" s="56"/>
      <c r="B1" s="65" t="s">
        <v>93</v>
      </c>
      <c r="C1" s="65"/>
      <c r="D1" s="65"/>
      <c r="E1" s="65"/>
      <c r="F1" s="65"/>
      <c r="G1" s="65"/>
      <c r="H1" s="56"/>
      <c r="I1" s="57"/>
      <c r="J1" s="58"/>
      <c r="K1" s="58"/>
      <c r="L1" s="58"/>
      <c r="M1" s="59"/>
      <c r="N1" s="59"/>
      <c r="O1" s="57"/>
    </row>
    <row r="2" spans="1:15" ht="20.25" customHeight="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0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7" ht="20.25" customHeight="1">
      <c r="A4" s="55"/>
      <c r="B4" s="55"/>
      <c r="C4" s="55"/>
      <c r="D4" s="55"/>
      <c r="E4" s="55"/>
      <c r="F4" s="55"/>
      <c r="G4" s="55"/>
    </row>
    <row r="5" spans="1:7" ht="20.25" customHeight="1">
      <c r="A5" s="63" t="s">
        <v>78</v>
      </c>
      <c r="B5" s="63"/>
      <c r="C5" s="63"/>
      <c r="D5" s="63"/>
      <c r="E5" s="63"/>
      <c r="F5" s="63"/>
      <c r="G5" s="63"/>
    </row>
    <row r="6" spans="1:11" s="3" customFormat="1" ht="24.75" customHeight="1">
      <c r="A6" s="62" t="s">
        <v>88</v>
      </c>
      <c r="B6" s="62"/>
      <c r="C6" s="62"/>
      <c r="D6" s="62"/>
      <c r="E6" s="62"/>
      <c r="F6" s="62"/>
      <c r="G6" s="62"/>
      <c r="H6" s="40"/>
      <c r="I6" s="40"/>
      <c r="J6" s="40"/>
      <c r="K6" s="40"/>
    </row>
    <row r="7" spans="1:9" ht="30.75" customHeight="1">
      <c r="A7" s="60" t="s">
        <v>79</v>
      </c>
      <c r="B7" s="61"/>
      <c r="C7" s="61"/>
      <c r="D7" s="61"/>
      <c r="E7" s="61"/>
      <c r="F7" s="61"/>
      <c r="G7" s="61"/>
      <c r="H7" s="45"/>
      <c r="I7" s="45"/>
    </row>
    <row r="8" spans="1:11" s="3" customFormat="1" ht="17.25" customHeight="1">
      <c r="A8" s="28"/>
      <c r="B8" s="28"/>
      <c r="H8" s="40"/>
      <c r="I8" s="40"/>
      <c r="J8" s="40"/>
      <c r="K8" s="40"/>
    </row>
    <row r="9" spans="1:11" s="3" customFormat="1" ht="62.25" customHeight="1">
      <c r="A9" s="29"/>
      <c r="B9" s="30" t="s">
        <v>24</v>
      </c>
      <c r="C9" s="34" t="s">
        <v>73</v>
      </c>
      <c r="D9" s="34" t="s">
        <v>84</v>
      </c>
      <c r="E9" s="34" t="s">
        <v>85</v>
      </c>
      <c r="F9" s="34" t="s">
        <v>86</v>
      </c>
      <c r="G9" s="34" t="s">
        <v>87</v>
      </c>
      <c r="H9" s="40"/>
      <c r="I9" s="40"/>
      <c r="J9" s="40"/>
      <c r="K9" s="40"/>
    </row>
    <row r="10" spans="1:11" s="3" customFormat="1" ht="41.25" customHeight="1">
      <c r="A10" s="10" t="s">
        <v>0</v>
      </c>
      <c r="B10" s="11" t="s">
        <v>25</v>
      </c>
      <c r="C10" s="23">
        <v>17483.8</v>
      </c>
      <c r="D10" s="23">
        <v>17483.8</v>
      </c>
      <c r="E10" s="23">
        <v>17483.8</v>
      </c>
      <c r="F10" s="23">
        <v>17483.8</v>
      </c>
      <c r="G10" s="23">
        <f>C10</f>
        <v>17483.8</v>
      </c>
      <c r="H10" s="40"/>
      <c r="I10" s="40"/>
      <c r="J10" s="40"/>
      <c r="K10" s="40"/>
    </row>
    <row r="11" spans="1:11" s="3" customFormat="1" ht="36">
      <c r="A11" s="10" t="s">
        <v>5</v>
      </c>
      <c r="B11" s="11" t="s">
        <v>58</v>
      </c>
      <c r="C11" s="12">
        <f>SUM(C12,C23:C35)</f>
        <v>194361</v>
      </c>
      <c r="D11" s="12">
        <f>SUM(D12,D23:D35)</f>
        <v>36773.2</v>
      </c>
      <c r="E11" s="12">
        <f>SUM(E12,E23:E35)</f>
        <v>80712.6</v>
      </c>
      <c r="F11" s="12">
        <f>SUM(F12,F23:F35)</f>
        <v>128612.6</v>
      </c>
      <c r="G11" s="12">
        <f>SUM(G12,G23:G35)</f>
        <v>194361</v>
      </c>
      <c r="H11" s="40"/>
      <c r="I11" s="50"/>
      <c r="J11" s="40"/>
      <c r="K11" s="40"/>
    </row>
    <row r="12" spans="1:11" s="3" customFormat="1" ht="17.25" customHeight="1">
      <c r="A12" s="5">
        <v>1</v>
      </c>
      <c r="B12" s="6" t="s">
        <v>61</v>
      </c>
      <c r="C12" s="24">
        <f>C13+C14+C15+C17+C20+C16</f>
        <v>193828.5</v>
      </c>
      <c r="D12" s="24">
        <f>D13+D14+D15+D17+D20+D16</f>
        <v>36658.399999999994</v>
      </c>
      <c r="E12" s="24">
        <f>E13+E14+E15+E17+E20+E16</f>
        <v>80458.8</v>
      </c>
      <c r="F12" s="24">
        <f>F13+F14+F15+F17+F20+F16</f>
        <v>128220</v>
      </c>
      <c r="G12" s="24">
        <f>G13+G14+G15+G17+G20+G16</f>
        <v>193828.5</v>
      </c>
      <c r="H12" s="40"/>
      <c r="I12" s="40"/>
      <c r="J12" s="40"/>
      <c r="K12" s="40"/>
    </row>
    <row r="13" spans="1:11" s="3" customFormat="1" ht="17.25" customHeight="1">
      <c r="A13" s="5"/>
      <c r="B13" s="6" t="s">
        <v>74</v>
      </c>
      <c r="C13" s="24">
        <v>84493.9</v>
      </c>
      <c r="D13" s="24">
        <v>15884.8</v>
      </c>
      <c r="E13" s="24">
        <v>35740.9</v>
      </c>
      <c r="F13" s="24">
        <v>55512.5</v>
      </c>
      <c r="G13" s="24">
        <f>C13</f>
        <v>84493.9</v>
      </c>
      <c r="H13" s="40"/>
      <c r="I13" s="40"/>
      <c r="J13" s="40"/>
      <c r="K13" s="40"/>
    </row>
    <row r="14" spans="1:11" s="3" customFormat="1" ht="17.25" customHeight="1">
      <c r="A14" s="5"/>
      <c r="B14" s="6" t="s">
        <v>75</v>
      </c>
      <c r="C14" s="24">
        <v>109334.6</v>
      </c>
      <c r="D14" s="24">
        <v>20773.6</v>
      </c>
      <c r="E14" s="24">
        <v>44717.9</v>
      </c>
      <c r="F14" s="24">
        <v>72707.5</v>
      </c>
      <c r="G14" s="24">
        <f>C14</f>
        <v>109334.6</v>
      </c>
      <c r="H14" s="40"/>
      <c r="I14" s="40"/>
      <c r="J14" s="40"/>
      <c r="K14" s="40"/>
    </row>
    <row r="15" spans="1:11" s="3" customFormat="1" ht="17.25" customHeight="1">
      <c r="A15" s="5"/>
      <c r="B15" s="6" t="s">
        <v>76</v>
      </c>
      <c r="C15" s="24"/>
      <c r="D15" s="24"/>
      <c r="E15" s="24"/>
      <c r="F15" s="24"/>
      <c r="G15" s="24"/>
      <c r="H15" s="40"/>
      <c r="I15" s="40"/>
      <c r="J15" s="40"/>
      <c r="K15" s="40"/>
    </row>
    <row r="16" spans="1:11" s="3" customFormat="1" ht="17.25" customHeight="1">
      <c r="A16" s="5"/>
      <c r="B16" s="6" t="s">
        <v>77</v>
      </c>
      <c r="C16" s="24"/>
      <c r="D16" s="24"/>
      <c r="E16" s="24"/>
      <c r="F16" s="24"/>
      <c r="G16" s="24"/>
      <c r="H16" s="40"/>
      <c r="I16" s="40"/>
      <c r="J16" s="40"/>
      <c r="K16" s="40"/>
    </row>
    <row r="17" spans="1:11" s="9" customFormat="1" ht="17.25" customHeight="1">
      <c r="A17" s="7">
        <v>1.1</v>
      </c>
      <c r="B17" s="35" t="s">
        <v>48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6"/>
      <c r="I17" s="46"/>
      <c r="J17" s="46"/>
      <c r="K17" s="46"/>
    </row>
    <row r="18" spans="1:11" s="9" customFormat="1" ht="17.25" customHeight="1">
      <c r="A18" s="7"/>
      <c r="B18" s="6" t="s">
        <v>74</v>
      </c>
      <c r="C18" s="26"/>
      <c r="D18" s="26"/>
      <c r="E18" s="26"/>
      <c r="F18" s="26"/>
      <c r="G18" s="26"/>
      <c r="H18" s="46"/>
      <c r="I18" s="46"/>
      <c r="J18" s="46"/>
      <c r="K18" s="46"/>
    </row>
    <row r="19" spans="1:11" s="9" customFormat="1" ht="17.25" customHeight="1">
      <c r="A19" s="7"/>
      <c r="B19" s="6" t="s">
        <v>75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>
        <v>1.2</v>
      </c>
      <c r="B20" s="35" t="s">
        <v>64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6"/>
      <c r="I20" s="46"/>
      <c r="J20" s="46"/>
      <c r="K20" s="46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/>
      <c r="B22" s="6" t="s">
        <v>76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3" customFormat="1" ht="17.25" customHeight="1">
      <c r="A23" s="5">
        <v>2</v>
      </c>
      <c r="B23" s="2" t="s">
        <v>1</v>
      </c>
      <c r="C23" s="24"/>
      <c r="D23" s="24"/>
      <c r="E23" s="24"/>
      <c r="F23" s="24"/>
      <c r="G23" s="24"/>
      <c r="H23" s="40"/>
      <c r="I23" s="40"/>
      <c r="J23" s="40"/>
      <c r="K23" s="40"/>
    </row>
    <row r="24" spans="1:11" s="3" customFormat="1" ht="17.25" customHeight="1">
      <c r="A24" s="5">
        <v>3</v>
      </c>
      <c r="B24" s="2" t="s">
        <v>49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3" customFormat="1" ht="17.25" customHeight="1">
      <c r="A25" s="5">
        <v>4</v>
      </c>
      <c r="B25" s="2" t="s">
        <v>50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3" customFormat="1" ht="17.25" customHeight="1">
      <c r="A26" s="5">
        <v>5</v>
      </c>
      <c r="B26" s="33" t="s">
        <v>46</v>
      </c>
      <c r="C26" s="24">
        <v>247.5</v>
      </c>
      <c r="D26" s="24">
        <v>67.5</v>
      </c>
      <c r="E26" s="24">
        <v>135</v>
      </c>
      <c r="F26" s="24">
        <v>202.5</v>
      </c>
      <c r="G26" s="24">
        <f>C26</f>
        <v>247.5</v>
      </c>
      <c r="H26" s="40"/>
      <c r="I26" s="40"/>
      <c r="J26" s="40"/>
      <c r="K26" s="40"/>
    </row>
    <row r="27" spans="1:11" s="3" customFormat="1" ht="17.25" customHeight="1">
      <c r="A27" s="5">
        <v>6</v>
      </c>
      <c r="B27" s="2" t="s">
        <v>66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3" customFormat="1" ht="17.25" customHeight="1">
      <c r="A28" s="5">
        <v>7</v>
      </c>
      <c r="B28" s="2" t="s">
        <v>2</v>
      </c>
      <c r="C28" s="24">
        <v>285</v>
      </c>
      <c r="D28" s="24">
        <v>47.3</v>
      </c>
      <c r="E28" s="24">
        <v>118.8</v>
      </c>
      <c r="F28" s="24">
        <v>190.1</v>
      </c>
      <c r="G28" s="24">
        <f>C28</f>
        <v>285</v>
      </c>
      <c r="H28" s="40"/>
      <c r="I28" s="40"/>
      <c r="J28" s="40"/>
      <c r="K28" s="40"/>
    </row>
    <row r="29" spans="1:11" s="3" customFormat="1" ht="17.25" customHeight="1">
      <c r="A29" s="5">
        <v>8</v>
      </c>
      <c r="B29" s="33" t="s">
        <v>3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3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3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3" customFormat="1" ht="17.25" customHeight="1">
      <c r="A32" s="5">
        <v>11</v>
      </c>
      <c r="B32" s="25"/>
      <c r="C32" s="24"/>
      <c r="D32" s="24"/>
      <c r="E32" s="24"/>
      <c r="F32" s="24"/>
      <c r="G32" s="24"/>
      <c r="H32" s="40"/>
      <c r="I32" s="40"/>
      <c r="J32" s="40"/>
      <c r="K32" s="40"/>
    </row>
    <row r="33" spans="1:11" s="3" customFormat="1" ht="17.25" customHeight="1">
      <c r="A33" s="5">
        <v>12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3" customFormat="1" ht="17.25" customHeight="1">
      <c r="A34" s="5">
        <v>13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3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40"/>
      <c r="I35" s="40"/>
      <c r="J35" s="40"/>
      <c r="K35" s="40"/>
    </row>
    <row r="36" spans="1:11" s="3" customFormat="1" ht="36.75" customHeight="1">
      <c r="A36" s="5"/>
      <c r="B36" s="47" t="s">
        <v>80</v>
      </c>
      <c r="C36" s="24">
        <f>C11+C10</f>
        <v>211844.8</v>
      </c>
      <c r="D36" s="24">
        <f>D11+D10</f>
        <v>54257</v>
      </c>
      <c r="E36" s="24">
        <f>E11+E10</f>
        <v>98196.40000000001</v>
      </c>
      <c r="F36" s="24">
        <f>F11+F10</f>
        <v>146096.4</v>
      </c>
      <c r="G36" s="24">
        <f>G11+G10</f>
        <v>211844.8</v>
      </c>
      <c r="H36" s="40"/>
      <c r="I36" s="40"/>
      <c r="J36" s="40"/>
      <c r="K36" s="40"/>
    </row>
    <row r="37" spans="1:11" s="3" customFormat="1" ht="39.75" customHeight="1">
      <c r="A37" s="10" t="s">
        <v>28</v>
      </c>
      <c r="B37" s="11" t="s">
        <v>29</v>
      </c>
      <c r="C37" s="12">
        <f>C38+C82+C97</f>
        <v>211844.8</v>
      </c>
      <c r="D37" s="12">
        <f>D38+D82+D97</f>
        <v>54257</v>
      </c>
      <c r="E37" s="12">
        <f>E38+E82+E97</f>
        <v>98196.40000000001</v>
      </c>
      <c r="F37" s="12">
        <f>F38+F82+F97</f>
        <v>146096.4</v>
      </c>
      <c r="G37" s="12">
        <f>G38+G82+G97</f>
        <v>211844.8</v>
      </c>
      <c r="H37" s="40"/>
      <c r="I37" s="40"/>
      <c r="J37" s="40"/>
      <c r="K37" s="40"/>
    </row>
    <row r="38" spans="1:11" s="3" customFormat="1" ht="28.5" customHeight="1">
      <c r="A38" s="39" t="s">
        <v>56</v>
      </c>
      <c r="B38" s="11" t="s">
        <v>59</v>
      </c>
      <c r="C38" s="12">
        <f>SUM(C39,C42:C47,C51:C76,C80:C81)</f>
        <v>199253.8</v>
      </c>
      <c r="D38" s="12">
        <f>SUM(D39,D42:D47,D51:D76,D80:D81)</f>
        <v>38634.1</v>
      </c>
      <c r="E38" s="12">
        <f>SUM(E39,E42:E47,E51:E76,E80:E81)</f>
        <v>84434.40000000001</v>
      </c>
      <c r="F38" s="12">
        <f>SUM(F39,F42:F47,F51:F76,F80:F81)</f>
        <v>134195.4</v>
      </c>
      <c r="G38" s="12">
        <f>SUM(G39,G42:G47,G51:G76,G80:G81)</f>
        <v>199253.8</v>
      </c>
      <c r="H38" s="40"/>
      <c r="I38" s="40"/>
      <c r="J38" s="40"/>
      <c r="K38" s="40"/>
    </row>
    <row r="39" spans="1:11" s="3" customFormat="1" ht="18" customHeight="1">
      <c r="A39" s="5">
        <v>1</v>
      </c>
      <c r="B39" s="25" t="s">
        <v>6</v>
      </c>
      <c r="C39" s="24">
        <f>174070.9+285.3</f>
        <v>174356.19999999998</v>
      </c>
      <c r="D39" s="24">
        <v>32409.7</v>
      </c>
      <c r="E39" s="24">
        <v>71985.6</v>
      </c>
      <c r="F39" s="24">
        <v>115522.2</v>
      </c>
      <c r="G39" s="24">
        <f>C39</f>
        <v>174356.19999999998</v>
      </c>
      <c r="H39" s="50"/>
      <c r="I39" s="40"/>
      <c r="J39" s="40"/>
      <c r="K39" s="40"/>
    </row>
    <row r="40" spans="1:11" s="3" customFormat="1" ht="18" customHeight="1">
      <c r="A40" s="20">
        <v>1.1</v>
      </c>
      <c r="B40" s="15" t="s">
        <v>51</v>
      </c>
      <c r="C40" s="1"/>
      <c r="D40" s="24"/>
      <c r="E40" s="24"/>
      <c r="F40" s="24"/>
      <c r="G40" s="24"/>
      <c r="H40" s="40"/>
      <c r="I40" s="40"/>
      <c r="J40" s="40"/>
      <c r="K40" s="40"/>
    </row>
    <row r="41" spans="1:11" s="3" customFormat="1" ht="18" customHeight="1">
      <c r="A41" s="20">
        <v>1.2</v>
      </c>
      <c r="B41" s="15" t="s">
        <v>7</v>
      </c>
      <c r="C41" s="52"/>
      <c r="D41" s="24"/>
      <c r="E41" s="24"/>
      <c r="F41" s="24"/>
      <c r="G41" s="24"/>
      <c r="H41" s="40"/>
      <c r="I41" s="40"/>
      <c r="J41" s="40"/>
      <c r="K41" s="40"/>
    </row>
    <row r="42" spans="1:11" s="3" customFormat="1" ht="18" customHeight="1">
      <c r="A42" s="5">
        <v>2</v>
      </c>
      <c r="B42" s="2" t="s">
        <v>9</v>
      </c>
      <c r="C42" s="1">
        <v>10500</v>
      </c>
      <c r="D42" s="24">
        <f>C42/4</f>
        <v>2625</v>
      </c>
      <c r="E42" s="24">
        <f>D42+D42</f>
        <v>5250</v>
      </c>
      <c r="F42" s="24">
        <f>E42+D42</f>
        <v>7875</v>
      </c>
      <c r="G42" s="24">
        <f>C42</f>
        <v>10500</v>
      </c>
      <c r="H42" s="40"/>
      <c r="I42" s="40"/>
      <c r="J42" s="40"/>
      <c r="K42" s="40"/>
    </row>
    <row r="43" spans="1:11" s="3" customFormat="1" ht="18" customHeight="1">
      <c r="A43" s="5">
        <v>3</v>
      </c>
      <c r="B43" s="36" t="s">
        <v>8</v>
      </c>
      <c r="C43" s="1">
        <v>1750</v>
      </c>
      <c r="D43" s="24">
        <f>C43/4</f>
        <v>437.5</v>
      </c>
      <c r="E43" s="24">
        <f>D43+D43</f>
        <v>875</v>
      </c>
      <c r="F43" s="24">
        <f>E43+D43</f>
        <v>1312.5</v>
      </c>
      <c r="G43" s="24">
        <f>C43</f>
        <v>1750</v>
      </c>
      <c r="H43" s="40"/>
      <c r="I43" s="40"/>
      <c r="J43" s="40"/>
      <c r="K43" s="40"/>
    </row>
    <row r="44" spans="1:11" s="3" customFormat="1" ht="18" customHeight="1">
      <c r="A44" s="5">
        <v>4</v>
      </c>
      <c r="B44" s="36" t="s">
        <v>11</v>
      </c>
      <c r="C44" s="1">
        <v>523.4</v>
      </c>
      <c r="D44" s="24">
        <f>C44/4</f>
        <v>130.85</v>
      </c>
      <c r="E44" s="24">
        <f>D44+D44</f>
        <v>261.7</v>
      </c>
      <c r="F44" s="24">
        <f>E44+D44</f>
        <v>392.54999999999995</v>
      </c>
      <c r="G44" s="24">
        <f>C44</f>
        <v>523.4</v>
      </c>
      <c r="H44" s="40"/>
      <c r="I44" s="40"/>
      <c r="J44" s="40"/>
      <c r="K44" s="40"/>
    </row>
    <row r="45" spans="1:11" s="3" customFormat="1" ht="18" customHeight="1">
      <c r="A45" s="5">
        <v>5</v>
      </c>
      <c r="B45" s="2" t="s">
        <v>12</v>
      </c>
      <c r="C45" s="1">
        <v>72</v>
      </c>
      <c r="D45" s="24">
        <f>C45/4</f>
        <v>18</v>
      </c>
      <c r="E45" s="24">
        <f>D45+D45</f>
        <v>36</v>
      </c>
      <c r="F45" s="24">
        <f>E45+D45</f>
        <v>54</v>
      </c>
      <c r="G45" s="24">
        <f>C45</f>
        <v>72</v>
      </c>
      <c r="H45" s="40"/>
      <c r="I45" s="40"/>
      <c r="J45" s="40"/>
      <c r="K45" s="40"/>
    </row>
    <row r="46" spans="1:11" s="3" customFormat="1" ht="16.5" customHeight="1">
      <c r="A46" s="5">
        <v>6</v>
      </c>
      <c r="B46" s="2" t="s">
        <v>13</v>
      </c>
      <c r="C46" s="1">
        <v>72</v>
      </c>
      <c r="D46" s="24">
        <f>C46/4</f>
        <v>18</v>
      </c>
      <c r="E46" s="24">
        <f>D46+D46</f>
        <v>36</v>
      </c>
      <c r="F46" s="24">
        <f>E46+D46</f>
        <v>54</v>
      </c>
      <c r="G46" s="24">
        <f>C46</f>
        <v>72</v>
      </c>
      <c r="H46" s="40"/>
      <c r="I46" s="40"/>
      <c r="J46" s="40"/>
      <c r="K46" s="40"/>
    </row>
    <row r="47" spans="1:11" s="3" customFormat="1" ht="18">
      <c r="A47" s="5">
        <v>7</v>
      </c>
      <c r="B47" s="36" t="s">
        <v>14</v>
      </c>
      <c r="C47" s="53">
        <f>SUM(C48:C50)</f>
        <v>475.2</v>
      </c>
      <c r="D47" s="14">
        <f>SUM(D48:D50)</f>
        <v>118.8</v>
      </c>
      <c r="E47" s="14">
        <f>SUM(E48:E50)</f>
        <v>237.6</v>
      </c>
      <c r="F47" s="14">
        <f>SUM(F48:F50)</f>
        <v>356.4</v>
      </c>
      <c r="G47" s="14">
        <f>SUM(G48:G50)</f>
        <v>475.2</v>
      </c>
      <c r="H47" s="40"/>
      <c r="I47" s="40"/>
      <c r="J47" s="40"/>
      <c r="K47" s="40"/>
    </row>
    <row r="48" spans="1:11" s="3" customFormat="1" ht="18">
      <c r="A48" s="20">
        <v>7.1</v>
      </c>
      <c r="B48" s="37" t="s">
        <v>15</v>
      </c>
      <c r="C48" s="1"/>
      <c r="D48" s="24"/>
      <c r="E48" s="24"/>
      <c r="F48" s="24"/>
      <c r="G48" s="24"/>
      <c r="H48" s="40"/>
      <c r="I48" s="40"/>
      <c r="J48" s="40"/>
      <c r="K48" s="40"/>
    </row>
    <row r="49" spans="1:11" s="4" customFormat="1" ht="18">
      <c r="A49" s="20">
        <v>7.2</v>
      </c>
      <c r="B49" s="38" t="s">
        <v>16</v>
      </c>
      <c r="C49" s="52"/>
      <c r="D49" s="26"/>
      <c r="E49" s="26"/>
      <c r="F49" s="26"/>
      <c r="G49" s="26"/>
      <c r="H49" s="42"/>
      <c r="I49" s="42"/>
      <c r="J49" s="42"/>
      <c r="K49" s="42"/>
    </row>
    <row r="50" spans="1:11" s="3" customFormat="1" ht="18">
      <c r="A50" s="20">
        <v>7.3</v>
      </c>
      <c r="B50" s="38" t="s">
        <v>17</v>
      </c>
      <c r="C50" s="52">
        <f>235.2+240</f>
        <v>475.2</v>
      </c>
      <c r="D50" s="24">
        <f>C50/4</f>
        <v>118.8</v>
      </c>
      <c r="E50" s="24">
        <f>D50+D50</f>
        <v>237.6</v>
      </c>
      <c r="F50" s="24">
        <f>E50+D50</f>
        <v>356.4</v>
      </c>
      <c r="G50" s="24">
        <f>C50</f>
        <v>475.2</v>
      </c>
      <c r="H50" s="40"/>
      <c r="I50" s="40"/>
      <c r="J50" s="40"/>
      <c r="K50" s="40"/>
    </row>
    <row r="51" spans="1:11" s="3" customFormat="1" ht="18" customHeight="1">
      <c r="A51" s="5">
        <v>8</v>
      </c>
      <c r="B51" s="16" t="s">
        <v>52</v>
      </c>
      <c r="C51" s="52">
        <f>18</f>
        <v>18</v>
      </c>
      <c r="D51" s="24">
        <f>C51/4</f>
        <v>4.5</v>
      </c>
      <c r="E51" s="24">
        <f>D51+D51</f>
        <v>9</v>
      </c>
      <c r="F51" s="24">
        <f>E51+D51</f>
        <v>13.5</v>
      </c>
      <c r="G51" s="24">
        <f>C51</f>
        <v>18</v>
      </c>
      <c r="H51" s="40"/>
      <c r="I51" s="40"/>
      <c r="J51" s="40"/>
      <c r="K51" s="40"/>
    </row>
    <row r="52" spans="1:11" s="3" customFormat="1" ht="18" customHeight="1">
      <c r="A52" s="5">
        <v>9</v>
      </c>
      <c r="B52" s="16" t="s">
        <v>18</v>
      </c>
      <c r="C52" s="1"/>
      <c r="D52" s="24"/>
      <c r="E52" s="24"/>
      <c r="F52" s="24"/>
      <c r="G52" s="24"/>
      <c r="H52" s="40"/>
      <c r="I52" s="40"/>
      <c r="J52" s="40"/>
      <c r="K52" s="40"/>
    </row>
    <row r="53" spans="1:11" s="3" customFormat="1" ht="18" customHeight="1">
      <c r="A53" s="5">
        <v>10</v>
      </c>
      <c r="B53" s="16" t="s">
        <v>22</v>
      </c>
      <c r="C53" s="1">
        <v>3500</v>
      </c>
      <c r="D53" s="24">
        <f>C53/4</f>
        <v>875</v>
      </c>
      <c r="E53" s="24">
        <f>D53+D53</f>
        <v>1750</v>
      </c>
      <c r="F53" s="24">
        <f>E53+D53</f>
        <v>2625</v>
      </c>
      <c r="G53" s="24">
        <f>C53</f>
        <v>3500</v>
      </c>
      <c r="H53" s="40"/>
      <c r="I53" s="40"/>
      <c r="J53" s="40"/>
      <c r="K53" s="40"/>
    </row>
    <row r="54" spans="1:11" s="3" customFormat="1" ht="18" customHeight="1">
      <c r="A54" s="5">
        <v>11</v>
      </c>
      <c r="B54" s="16" t="s">
        <v>19</v>
      </c>
      <c r="C54" s="1">
        <v>2500</v>
      </c>
      <c r="D54" s="24">
        <f>C54/4</f>
        <v>625</v>
      </c>
      <c r="E54" s="24">
        <f>D54+D54</f>
        <v>1250</v>
      </c>
      <c r="F54" s="24">
        <f>E54+D54</f>
        <v>1875</v>
      </c>
      <c r="G54" s="24">
        <f>C54</f>
        <v>2500</v>
      </c>
      <c r="H54" s="40"/>
      <c r="I54" s="40"/>
      <c r="J54" s="40"/>
      <c r="K54" s="40"/>
    </row>
    <row r="55" spans="1:11" s="3" customFormat="1" ht="18" customHeight="1">
      <c r="A55" s="5">
        <v>12</v>
      </c>
      <c r="B55" s="16" t="s">
        <v>23</v>
      </c>
      <c r="C55" s="1"/>
      <c r="D55" s="24"/>
      <c r="E55" s="24"/>
      <c r="F55" s="24"/>
      <c r="G55" s="24"/>
      <c r="H55" s="40"/>
      <c r="I55" s="40"/>
      <c r="J55" s="40"/>
      <c r="K55" s="40"/>
    </row>
    <row r="56" spans="1:11" s="3" customFormat="1" ht="18" customHeight="1">
      <c r="A56" s="5">
        <v>13</v>
      </c>
      <c r="B56" s="16" t="s">
        <v>43</v>
      </c>
      <c r="C56" s="1"/>
      <c r="D56" s="24"/>
      <c r="E56" s="24"/>
      <c r="F56" s="24"/>
      <c r="G56" s="24"/>
      <c r="H56" s="40"/>
      <c r="I56" s="40"/>
      <c r="J56" s="40"/>
      <c r="K56" s="40"/>
    </row>
    <row r="57" spans="1:11" s="3" customFormat="1" ht="18" customHeight="1">
      <c r="A57" s="5">
        <v>14</v>
      </c>
      <c r="B57" s="16" t="s">
        <v>10</v>
      </c>
      <c r="C57" s="1"/>
      <c r="D57" s="24"/>
      <c r="E57" s="24"/>
      <c r="F57" s="24"/>
      <c r="G57" s="24"/>
      <c r="H57" s="40"/>
      <c r="I57" s="40"/>
      <c r="J57" s="40"/>
      <c r="K57" s="40"/>
    </row>
    <row r="58" spans="1:11" s="3" customFormat="1" ht="18" customHeight="1">
      <c r="A58" s="5">
        <v>15</v>
      </c>
      <c r="B58" s="16" t="s">
        <v>53</v>
      </c>
      <c r="C58" s="1">
        <f>38+625</f>
        <v>663</v>
      </c>
      <c r="D58" s="24">
        <f>C58/4</f>
        <v>165.75</v>
      </c>
      <c r="E58" s="24">
        <f>D58+D58</f>
        <v>331.5</v>
      </c>
      <c r="F58" s="24">
        <f>E58+D58</f>
        <v>497.25</v>
      </c>
      <c r="G58" s="24">
        <f>C58</f>
        <v>663</v>
      </c>
      <c r="H58" s="40"/>
      <c r="I58" s="40"/>
      <c r="J58" s="40"/>
      <c r="K58" s="40"/>
    </row>
    <row r="59" spans="1:11" s="3" customFormat="1" ht="18" customHeight="1">
      <c r="A59" s="5">
        <v>16</v>
      </c>
      <c r="B59" s="16" t="s">
        <v>20</v>
      </c>
      <c r="C59" s="1"/>
      <c r="D59" s="24"/>
      <c r="E59" s="24"/>
      <c r="F59" s="24"/>
      <c r="G59" s="24"/>
      <c r="H59" s="40"/>
      <c r="I59" s="40"/>
      <c r="J59" s="40"/>
      <c r="K59" s="40"/>
    </row>
    <row r="60" spans="1:11" s="3" customFormat="1" ht="18" customHeight="1">
      <c r="A60" s="5">
        <v>17</v>
      </c>
      <c r="B60" s="16" t="s">
        <v>21</v>
      </c>
      <c r="C60" s="1"/>
      <c r="D60" s="24"/>
      <c r="E60" s="24"/>
      <c r="F60" s="24"/>
      <c r="G60" s="24"/>
      <c r="H60" s="40"/>
      <c r="I60" s="40"/>
      <c r="J60" s="40"/>
      <c r="K60" s="40"/>
    </row>
    <row r="61" spans="1:11" s="3" customFormat="1" ht="18" customHeight="1">
      <c r="A61" s="5">
        <v>18</v>
      </c>
      <c r="B61" s="16" t="s">
        <v>72</v>
      </c>
      <c r="C61" s="1">
        <v>500</v>
      </c>
      <c r="D61" s="24">
        <f>C61/4</f>
        <v>125</v>
      </c>
      <c r="E61" s="24">
        <f>D61+D61</f>
        <v>250</v>
      </c>
      <c r="F61" s="24">
        <f>E61+D61</f>
        <v>375</v>
      </c>
      <c r="G61" s="24">
        <f>C61</f>
        <v>500</v>
      </c>
      <c r="H61" s="40"/>
      <c r="I61" s="40"/>
      <c r="J61" s="40"/>
      <c r="K61" s="40"/>
    </row>
    <row r="62" spans="1:11" s="3" customFormat="1" ht="18" customHeight="1">
      <c r="A62" s="5">
        <v>19</v>
      </c>
      <c r="B62" s="16" t="s">
        <v>47</v>
      </c>
      <c r="C62" s="1"/>
      <c r="D62" s="24"/>
      <c r="E62" s="24"/>
      <c r="F62" s="24"/>
      <c r="G62" s="24"/>
      <c r="H62" s="40"/>
      <c r="I62" s="40"/>
      <c r="J62" s="40"/>
      <c r="K62" s="40"/>
    </row>
    <row r="63" spans="1:11" s="3" customFormat="1" ht="18" customHeight="1">
      <c r="A63" s="5">
        <v>20</v>
      </c>
      <c r="B63" s="16" t="s">
        <v>38</v>
      </c>
      <c r="C63" s="1"/>
      <c r="D63" s="24"/>
      <c r="E63" s="24"/>
      <c r="F63" s="24"/>
      <c r="G63" s="24"/>
      <c r="H63" s="40"/>
      <c r="I63" s="40"/>
      <c r="J63" s="40"/>
      <c r="K63" s="40"/>
    </row>
    <row r="64" spans="1:11" s="3" customFormat="1" ht="18" customHeight="1">
      <c r="A64" s="5">
        <v>21</v>
      </c>
      <c r="B64" s="16" t="s">
        <v>40</v>
      </c>
      <c r="C64" s="1">
        <f>600+500</f>
        <v>1100</v>
      </c>
      <c r="D64" s="24">
        <f>C64/4</f>
        <v>275</v>
      </c>
      <c r="E64" s="24">
        <f>D64+D64</f>
        <v>550</v>
      </c>
      <c r="F64" s="24">
        <f>E64+D64</f>
        <v>825</v>
      </c>
      <c r="G64" s="24">
        <f>C64</f>
        <v>1100</v>
      </c>
      <c r="H64" s="40"/>
      <c r="I64" s="40"/>
      <c r="J64" s="40"/>
      <c r="K64" s="40"/>
    </row>
    <row r="65" spans="1:11" s="3" customFormat="1" ht="18" customHeight="1">
      <c r="A65" s="5">
        <v>22</v>
      </c>
      <c r="B65" s="16" t="s">
        <v>39</v>
      </c>
      <c r="C65" s="1">
        <v>6</v>
      </c>
      <c r="D65" s="24">
        <f>C65/4</f>
        <v>1.5</v>
      </c>
      <c r="E65" s="24">
        <f>D65+D65</f>
        <v>3</v>
      </c>
      <c r="F65" s="24">
        <f>E65+D65</f>
        <v>4.5</v>
      </c>
      <c r="G65" s="24">
        <f>C65</f>
        <v>6</v>
      </c>
      <c r="H65" s="40"/>
      <c r="I65" s="40"/>
      <c r="J65" s="40"/>
      <c r="K65" s="40"/>
    </row>
    <row r="66" spans="1:11" s="3" customFormat="1" ht="18" customHeight="1">
      <c r="A66" s="5">
        <v>23</v>
      </c>
      <c r="B66" s="16" t="s">
        <v>41</v>
      </c>
      <c r="C66" s="1">
        <v>100</v>
      </c>
      <c r="D66" s="24">
        <f>C66/4</f>
        <v>25</v>
      </c>
      <c r="E66" s="24">
        <f>D66+D66</f>
        <v>50</v>
      </c>
      <c r="F66" s="24">
        <f>E66+D66</f>
        <v>75</v>
      </c>
      <c r="G66" s="24">
        <f>C66</f>
        <v>100</v>
      </c>
      <c r="H66" s="40"/>
      <c r="I66" s="40"/>
      <c r="J66" s="40"/>
      <c r="K66" s="40"/>
    </row>
    <row r="67" spans="1:11" s="3" customFormat="1" ht="18" customHeight="1">
      <c r="A67" s="5">
        <v>24</v>
      </c>
      <c r="B67" s="16" t="s">
        <v>42</v>
      </c>
      <c r="C67" s="1">
        <v>24</v>
      </c>
      <c r="D67" s="24">
        <f>C67/4</f>
        <v>6</v>
      </c>
      <c r="E67" s="24">
        <f>D67+D67</f>
        <v>12</v>
      </c>
      <c r="F67" s="24">
        <f>E67+D67</f>
        <v>18</v>
      </c>
      <c r="G67" s="24">
        <f>C67</f>
        <v>24</v>
      </c>
      <c r="H67" s="40"/>
      <c r="I67" s="40"/>
      <c r="J67" s="40"/>
      <c r="K67" s="40"/>
    </row>
    <row r="68" spans="1:11" s="3" customFormat="1" ht="18" customHeight="1">
      <c r="A68" s="5">
        <v>25</v>
      </c>
      <c r="B68" s="16" t="s">
        <v>67</v>
      </c>
      <c r="C68" s="1"/>
      <c r="D68" s="24"/>
      <c r="E68" s="24"/>
      <c r="F68" s="24"/>
      <c r="G68" s="24"/>
      <c r="H68" s="40"/>
      <c r="I68" s="40"/>
      <c r="J68" s="40"/>
      <c r="K68" s="40"/>
    </row>
    <row r="69" spans="1:11" s="3" customFormat="1" ht="18" customHeight="1">
      <c r="A69" s="5">
        <v>26</v>
      </c>
      <c r="B69" s="16" t="s">
        <v>68</v>
      </c>
      <c r="C69" s="1">
        <v>120</v>
      </c>
      <c r="D69" s="24">
        <f>C69/4</f>
        <v>30</v>
      </c>
      <c r="E69" s="24">
        <f>D69+D69</f>
        <v>60</v>
      </c>
      <c r="F69" s="24">
        <f>E69+D69</f>
        <v>90</v>
      </c>
      <c r="G69" s="24">
        <f>C69</f>
        <v>120</v>
      </c>
      <c r="H69" s="40"/>
      <c r="I69" s="40"/>
      <c r="J69" s="40"/>
      <c r="K69" s="40"/>
    </row>
    <row r="70" spans="1:11" s="3" customFormat="1" ht="18" customHeight="1">
      <c r="A70" s="5">
        <v>27</v>
      </c>
      <c r="B70" s="16" t="s">
        <v>65</v>
      </c>
      <c r="C70" s="1"/>
      <c r="D70" s="24"/>
      <c r="E70" s="24"/>
      <c r="F70" s="24"/>
      <c r="G70" s="24"/>
      <c r="H70" s="40"/>
      <c r="I70" s="40"/>
      <c r="J70" s="40"/>
      <c r="K70" s="40"/>
    </row>
    <row r="71" spans="1:11" s="3" customFormat="1" ht="18" customHeight="1">
      <c r="A71" s="5">
        <v>28</v>
      </c>
      <c r="B71" s="6" t="s">
        <v>91</v>
      </c>
      <c r="C71" s="1">
        <f>36+5</f>
        <v>41</v>
      </c>
      <c r="D71" s="24">
        <f>C71/4</f>
        <v>10.25</v>
      </c>
      <c r="E71" s="24">
        <f>D71+D71</f>
        <v>20.5</v>
      </c>
      <c r="F71" s="24">
        <f>E71+D71</f>
        <v>30.75</v>
      </c>
      <c r="G71" s="24">
        <f>C71</f>
        <v>41</v>
      </c>
      <c r="H71" s="40"/>
      <c r="I71" s="40"/>
      <c r="J71" s="40"/>
      <c r="K71" s="40"/>
    </row>
    <row r="72" spans="1:11" s="3" customFormat="1" ht="18" customHeight="1">
      <c r="A72" s="5">
        <v>29</v>
      </c>
      <c r="B72" s="6" t="s">
        <v>92</v>
      </c>
      <c r="C72" s="1">
        <v>2933</v>
      </c>
      <c r="D72" s="24">
        <f>C72/4</f>
        <v>733.25</v>
      </c>
      <c r="E72" s="24">
        <f>D72+D72</f>
        <v>1466.5</v>
      </c>
      <c r="F72" s="24">
        <f>E72+D72</f>
        <v>2199.75</v>
      </c>
      <c r="G72" s="24">
        <f>C72</f>
        <v>2933</v>
      </c>
      <c r="H72" s="40"/>
      <c r="I72" s="40"/>
      <c r="J72" s="40"/>
      <c r="K72" s="40"/>
    </row>
    <row r="73" spans="1:11" s="3" customFormat="1" ht="18" customHeight="1">
      <c r="A73" s="5">
        <v>30</v>
      </c>
      <c r="B73" s="6"/>
      <c r="C73" s="1"/>
      <c r="D73" s="24"/>
      <c r="E73" s="24"/>
      <c r="F73" s="24"/>
      <c r="G73" s="24"/>
      <c r="H73" s="40"/>
      <c r="I73" s="40"/>
      <c r="J73" s="40"/>
      <c r="K73" s="40"/>
    </row>
    <row r="74" spans="1:11" s="3" customFormat="1" ht="18" customHeight="1">
      <c r="A74" s="5">
        <v>31</v>
      </c>
      <c r="B74" s="6"/>
      <c r="C74" s="1"/>
      <c r="D74" s="24"/>
      <c r="E74" s="24"/>
      <c r="F74" s="24"/>
      <c r="G74" s="24"/>
      <c r="H74" s="40"/>
      <c r="I74" s="40"/>
      <c r="J74" s="40"/>
      <c r="K74" s="40"/>
    </row>
    <row r="75" spans="1:11" s="3" customFormat="1" ht="18" customHeight="1">
      <c r="A75" s="5">
        <v>32</v>
      </c>
      <c r="B75" s="6"/>
      <c r="C75" s="1"/>
      <c r="D75" s="24"/>
      <c r="E75" s="24"/>
      <c r="F75" s="24"/>
      <c r="G75" s="24"/>
      <c r="H75" s="40"/>
      <c r="I75" s="40"/>
      <c r="J75" s="40"/>
      <c r="K75" s="40"/>
    </row>
    <row r="76" spans="1:11" s="3" customFormat="1" ht="18" customHeight="1">
      <c r="A76" s="5">
        <v>33</v>
      </c>
      <c r="B76" s="16" t="s">
        <v>30</v>
      </c>
      <c r="C76" s="53">
        <f>SUM(C77:C79)</f>
        <v>0</v>
      </c>
      <c r="D76" s="14">
        <f>SUM(D77:D79)</f>
        <v>0</v>
      </c>
      <c r="E76" s="14">
        <f>SUM(E77:E79)</f>
        <v>0</v>
      </c>
      <c r="F76" s="14">
        <f>SUM(F77:F79)</f>
        <v>0</v>
      </c>
      <c r="G76" s="14">
        <f>SUM(G77:G79)</f>
        <v>0</v>
      </c>
      <c r="H76" s="40"/>
      <c r="I76" s="40"/>
      <c r="J76" s="40"/>
      <c r="K76" s="40"/>
    </row>
    <row r="77" spans="1:11" s="3" customFormat="1" ht="18" customHeight="1">
      <c r="A77" s="21">
        <v>33.1</v>
      </c>
      <c r="B77" s="17" t="s">
        <v>31</v>
      </c>
      <c r="C77" s="1"/>
      <c r="D77" s="24"/>
      <c r="E77" s="24"/>
      <c r="F77" s="24"/>
      <c r="G77" s="24"/>
      <c r="H77" s="40"/>
      <c r="I77" s="40"/>
      <c r="J77" s="40"/>
      <c r="K77" s="40"/>
    </row>
    <row r="78" spans="1:11" s="3" customFormat="1" ht="18" customHeight="1">
      <c r="A78" s="21">
        <v>33.2</v>
      </c>
      <c r="B78" s="17" t="s">
        <v>44</v>
      </c>
      <c r="C78" s="1"/>
      <c r="D78" s="24"/>
      <c r="E78" s="24"/>
      <c r="F78" s="24"/>
      <c r="G78" s="24"/>
      <c r="H78" s="40"/>
      <c r="I78" s="40"/>
      <c r="J78" s="40"/>
      <c r="K78" s="40"/>
    </row>
    <row r="79" spans="1:11" s="3" customFormat="1" ht="18" customHeight="1">
      <c r="A79" s="21">
        <v>33.3</v>
      </c>
      <c r="B79" s="17" t="s">
        <v>54</v>
      </c>
      <c r="C79" s="1"/>
      <c r="D79" s="24"/>
      <c r="E79" s="24"/>
      <c r="F79" s="24"/>
      <c r="G79" s="24"/>
      <c r="H79" s="40"/>
      <c r="I79" s="40"/>
      <c r="J79" s="40"/>
      <c r="K79" s="40"/>
    </row>
    <row r="80" spans="1:11" s="3" customFormat="1" ht="18" customHeight="1">
      <c r="A80" s="22">
        <v>34</v>
      </c>
      <c r="B80" s="16" t="s">
        <v>32</v>
      </c>
      <c r="C80" s="1"/>
      <c r="D80" s="24"/>
      <c r="E80" s="24"/>
      <c r="F80" s="24"/>
      <c r="G80" s="24"/>
      <c r="H80" s="40"/>
      <c r="I80" s="40"/>
      <c r="J80" s="40"/>
      <c r="K80" s="40"/>
    </row>
    <row r="81" spans="1:11" s="3" customFormat="1" ht="18" customHeight="1">
      <c r="A81" s="22">
        <v>35</v>
      </c>
      <c r="B81" s="13" t="s">
        <v>33</v>
      </c>
      <c r="C81" s="1"/>
      <c r="D81" s="24"/>
      <c r="E81" s="24"/>
      <c r="F81" s="24"/>
      <c r="G81" s="24"/>
      <c r="H81" s="40"/>
      <c r="I81" s="40"/>
      <c r="J81" s="40"/>
      <c r="K81" s="40"/>
    </row>
    <row r="82" spans="1:11" s="3" customFormat="1" ht="28.5" customHeight="1">
      <c r="A82" s="39" t="s">
        <v>57</v>
      </c>
      <c r="B82" s="11" t="s">
        <v>60</v>
      </c>
      <c r="C82" s="54">
        <f>C83+C93</f>
        <v>12591</v>
      </c>
      <c r="D82" s="12">
        <f>D83+D93</f>
        <v>2509.9</v>
      </c>
      <c r="E82" s="12">
        <f>E83+E93</f>
        <v>5019.8</v>
      </c>
      <c r="F82" s="12">
        <f>F83+F93</f>
        <v>7529.700000000001</v>
      </c>
      <c r="G82" s="12">
        <f>G83+G93</f>
        <v>12591</v>
      </c>
      <c r="H82" s="40"/>
      <c r="I82" s="40"/>
      <c r="J82" s="40"/>
      <c r="K82" s="40"/>
    </row>
    <row r="83" spans="1:11" s="3" customFormat="1" ht="18" customHeight="1">
      <c r="A83" s="22">
        <v>1</v>
      </c>
      <c r="B83" s="18" t="s">
        <v>34</v>
      </c>
      <c r="C83" s="53">
        <f>SUM(C84:C91)</f>
        <v>11139</v>
      </c>
      <c r="D83" s="14">
        <f>SUM(D84:D91)</f>
        <v>2296.9</v>
      </c>
      <c r="E83" s="14">
        <f>SUM(E84:E91)</f>
        <v>4593.8</v>
      </c>
      <c r="F83" s="14">
        <f>SUM(F84:F91)</f>
        <v>6890.700000000001</v>
      </c>
      <c r="G83" s="14">
        <f>SUM(G84:G91)</f>
        <v>11139</v>
      </c>
      <c r="H83" s="40"/>
      <c r="I83" s="40"/>
      <c r="J83" s="40"/>
      <c r="K83" s="40"/>
    </row>
    <row r="84" spans="1:11" s="3" customFormat="1" ht="18" customHeight="1">
      <c r="A84" s="21">
        <v>1.1</v>
      </c>
      <c r="B84" s="44" t="s">
        <v>55</v>
      </c>
      <c r="C84" s="1">
        <f>990</f>
        <v>990</v>
      </c>
      <c r="D84" s="24">
        <f>C84/4</f>
        <v>247.5</v>
      </c>
      <c r="E84" s="24">
        <f>D84+D84</f>
        <v>495</v>
      </c>
      <c r="F84" s="24">
        <f>E84+D84</f>
        <v>742.5</v>
      </c>
      <c r="G84" s="24">
        <f>C84</f>
        <v>990</v>
      </c>
      <c r="H84" s="40"/>
      <c r="I84" s="40"/>
      <c r="J84" s="40"/>
      <c r="K84" s="40"/>
    </row>
    <row r="85" spans="1:11" s="3" customFormat="1" ht="18" customHeight="1">
      <c r="A85" s="21">
        <v>1.2</v>
      </c>
      <c r="B85" s="44" t="s">
        <v>36</v>
      </c>
      <c r="C85" s="1"/>
      <c r="D85" s="24"/>
      <c r="E85" s="24"/>
      <c r="F85" s="24"/>
      <c r="G85" s="24"/>
      <c r="H85" s="40"/>
      <c r="I85" s="40"/>
      <c r="J85" s="40"/>
      <c r="K85" s="40"/>
    </row>
    <row r="86" spans="1:11" s="3" customFormat="1" ht="18" customHeight="1">
      <c r="A86" s="21">
        <v>1.3</v>
      </c>
      <c r="B86" s="44" t="s">
        <v>35</v>
      </c>
      <c r="C86" s="52">
        <f>500+500</f>
        <v>1000</v>
      </c>
      <c r="D86" s="24">
        <f>C86/4</f>
        <v>250</v>
      </c>
      <c r="E86" s="24">
        <f>D86+D86</f>
        <v>500</v>
      </c>
      <c r="F86" s="24">
        <f>E86+D86</f>
        <v>750</v>
      </c>
      <c r="G86" s="24">
        <f>C86</f>
        <v>1000</v>
      </c>
      <c r="H86" s="40"/>
      <c r="I86" s="40"/>
      <c r="J86" s="40"/>
      <c r="K86" s="40"/>
    </row>
    <row r="87" spans="1:11" s="3" customFormat="1" ht="18" customHeight="1">
      <c r="A87" s="21">
        <v>1.4</v>
      </c>
      <c r="B87" s="44" t="s">
        <v>69</v>
      </c>
      <c r="C87" s="52"/>
      <c r="D87" s="24"/>
      <c r="E87" s="24"/>
      <c r="F87" s="24"/>
      <c r="G87" s="24"/>
      <c r="H87" s="40"/>
      <c r="I87" s="40"/>
      <c r="J87" s="40"/>
      <c r="K87" s="40"/>
    </row>
    <row r="88" spans="1:11" s="3" customFormat="1" ht="18" customHeight="1">
      <c r="A88" s="21">
        <v>1.5</v>
      </c>
      <c r="B88" s="44" t="s">
        <v>70</v>
      </c>
      <c r="C88" s="52"/>
      <c r="D88" s="24"/>
      <c r="E88" s="24"/>
      <c r="F88" s="24"/>
      <c r="G88" s="24"/>
      <c r="H88" s="40"/>
      <c r="I88" s="40"/>
      <c r="J88" s="40"/>
      <c r="K88" s="40"/>
    </row>
    <row r="89" spans="1:11" s="3" customFormat="1" ht="18" customHeight="1">
      <c r="A89" s="21">
        <v>1.6</v>
      </c>
      <c r="B89" s="44" t="s">
        <v>71</v>
      </c>
      <c r="C89" s="52"/>
      <c r="D89" s="24"/>
      <c r="E89" s="24"/>
      <c r="F89" s="24"/>
      <c r="G89" s="24"/>
      <c r="H89" s="40"/>
      <c r="I89" s="40"/>
      <c r="J89" s="40"/>
      <c r="K89" s="40"/>
    </row>
    <row r="90" spans="1:11" s="3" customFormat="1" ht="18" customHeight="1">
      <c r="A90" s="21">
        <v>1.7</v>
      </c>
      <c r="B90" s="27" t="s">
        <v>89</v>
      </c>
      <c r="C90" s="52">
        <f>250+40+20+450+150</f>
        <v>910</v>
      </c>
      <c r="D90" s="24">
        <f>C90/4</f>
        <v>227.5</v>
      </c>
      <c r="E90" s="24">
        <f>D90+D90</f>
        <v>455</v>
      </c>
      <c r="F90" s="24">
        <f>E90+D90</f>
        <v>682.5</v>
      </c>
      <c r="G90" s="24">
        <f>C90</f>
        <v>910</v>
      </c>
      <c r="H90" s="40"/>
      <c r="I90" s="40"/>
      <c r="J90" s="40"/>
      <c r="K90" s="40"/>
    </row>
    <row r="91" spans="1:11" s="3" customFormat="1" ht="18" customHeight="1">
      <c r="A91" s="21">
        <v>1.8</v>
      </c>
      <c r="B91" s="19" t="s">
        <v>90</v>
      </c>
      <c r="C91" s="1">
        <v>8239</v>
      </c>
      <c r="D91" s="24">
        <v>1571.9</v>
      </c>
      <c r="E91" s="24">
        <f>D91+D91</f>
        <v>3143.8</v>
      </c>
      <c r="F91" s="24">
        <f>E91+D91</f>
        <v>4715.700000000001</v>
      </c>
      <c r="G91" s="24">
        <f>C91</f>
        <v>8239</v>
      </c>
      <c r="H91" s="40"/>
      <c r="I91" s="50"/>
      <c r="J91" s="40"/>
      <c r="K91" s="40"/>
    </row>
    <row r="92" spans="1:11" s="3" customFormat="1" ht="18" customHeight="1">
      <c r="A92" s="21">
        <v>1.9</v>
      </c>
      <c r="B92" s="19"/>
      <c r="C92" s="1"/>
      <c r="D92" s="24"/>
      <c r="E92" s="24"/>
      <c r="F92" s="24"/>
      <c r="G92" s="24"/>
      <c r="H92" s="40"/>
      <c r="I92" s="40"/>
      <c r="J92" s="40"/>
      <c r="K92" s="40"/>
    </row>
    <row r="93" spans="1:11" s="3" customFormat="1" ht="23.25" customHeight="1">
      <c r="A93" s="22">
        <v>2</v>
      </c>
      <c r="B93" s="18" t="s">
        <v>37</v>
      </c>
      <c r="C93" s="53">
        <f>C95+C94</f>
        <v>1452</v>
      </c>
      <c r="D93" s="14">
        <f>D95</f>
        <v>213</v>
      </c>
      <c r="E93" s="14">
        <f>E95</f>
        <v>426</v>
      </c>
      <c r="F93" s="14">
        <f>F95</f>
        <v>639</v>
      </c>
      <c r="G93" s="14">
        <f>C93</f>
        <v>1452</v>
      </c>
      <c r="H93" s="40"/>
      <c r="I93" s="40"/>
      <c r="J93" s="40"/>
      <c r="K93" s="40"/>
    </row>
    <row r="94" spans="1:11" s="3" customFormat="1" ht="18" customHeight="1">
      <c r="A94" s="21">
        <v>2.1</v>
      </c>
      <c r="B94" s="19" t="s">
        <v>63</v>
      </c>
      <c r="C94" s="52">
        <v>600</v>
      </c>
      <c r="D94" s="24">
        <f>C94/4</f>
        <v>150</v>
      </c>
      <c r="E94" s="24">
        <f>D94+D94</f>
        <v>300</v>
      </c>
      <c r="F94" s="24">
        <f>E94+D94</f>
        <v>450</v>
      </c>
      <c r="G94" s="24">
        <f>C94</f>
        <v>600</v>
      </c>
      <c r="H94" s="40"/>
      <c r="I94" s="40"/>
      <c r="J94" s="40"/>
      <c r="K94" s="40"/>
    </row>
    <row r="95" spans="1:11" s="3" customFormat="1" ht="18" customHeight="1">
      <c r="A95" s="21">
        <v>2.2</v>
      </c>
      <c r="B95" s="43" t="s">
        <v>62</v>
      </c>
      <c r="C95" s="52">
        <f>852</f>
        <v>852</v>
      </c>
      <c r="D95" s="24">
        <f>C95/4</f>
        <v>213</v>
      </c>
      <c r="E95" s="24">
        <f>D95+D95</f>
        <v>426</v>
      </c>
      <c r="F95" s="24">
        <f>E95+D95</f>
        <v>639</v>
      </c>
      <c r="G95" s="24">
        <f>C95</f>
        <v>852</v>
      </c>
      <c r="H95" s="40"/>
      <c r="I95" s="40"/>
      <c r="J95" s="40"/>
      <c r="K95" s="40"/>
    </row>
    <row r="96" spans="1:11" s="3" customFormat="1" ht="18" customHeight="1">
      <c r="A96" s="21">
        <v>2.3</v>
      </c>
      <c r="B96" s="43" t="s">
        <v>45</v>
      </c>
      <c r="C96" s="52"/>
      <c r="D96" s="24"/>
      <c r="E96" s="24"/>
      <c r="F96" s="24"/>
      <c r="G96" s="24"/>
      <c r="H96" s="40"/>
      <c r="I96" s="40"/>
      <c r="J96" s="40"/>
      <c r="K96" s="40"/>
    </row>
    <row r="97" spans="1:11" s="3" customFormat="1" ht="45" customHeight="1">
      <c r="A97" s="39" t="s">
        <v>81</v>
      </c>
      <c r="B97" s="48" t="s">
        <v>82</v>
      </c>
      <c r="C97" s="52">
        <v>0</v>
      </c>
      <c r="D97" s="24">
        <v>13113</v>
      </c>
      <c r="E97" s="24">
        <v>8742.199999999997</v>
      </c>
      <c r="F97" s="24">
        <v>4371.299999999988</v>
      </c>
      <c r="G97" s="24">
        <v>0</v>
      </c>
      <c r="H97" s="40"/>
      <c r="I97" s="40"/>
      <c r="J97" s="40"/>
      <c r="K97" s="40"/>
    </row>
    <row r="98" spans="1:11" s="3" customFormat="1" ht="18" customHeight="1">
      <c r="A98" s="21"/>
      <c r="B98" s="49" t="s">
        <v>83</v>
      </c>
      <c r="C98" s="52">
        <f>C37+C97</f>
        <v>211844.8</v>
      </c>
      <c r="D98" s="26">
        <f>D37+D97</f>
        <v>67370</v>
      </c>
      <c r="E98" s="26">
        <f>E37+E97</f>
        <v>106938.6</v>
      </c>
      <c r="F98" s="26">
        <f>F37+F97</f>
        <v>150467.69999999998</v>
      </c>
      <c r="G98" s="26">
        <f>G37+G97</f>
        <v>211844.8</v>
      </c>
      <c r="H98" s="40"/>
      <c r="I98" s="40"/>
      <c r="J98" s="40"/>
      <c r="K98" s="40"/>
    </row>
    <row r="99" spans="1:11" s="3" customFormat="1" ht="12.75" customHeight="1">
      <c r="A99" s="31"/>
      <c r="B99" s="32"/>
      <c r="C99" s="51"/>
      <c r="D99" s="51"/>
      <c r="E99" s="51"/>
      <c r="F99" s="51"/>
      <c r="G99" s="51"/>
      <c r="H99" s="40"/>
      <c r="I99" s="40"/>
      <c r="J99" s="40"/>
      <c r="K99" s="40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6:G6"/>
    <mergeCell ref="A5:G5"/>
    <mergeCell ref="A2:O3"/>
    <mergeCell ref="B1:G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2018-01-29T06:48:04Z</cp:lastPrinted>
  <dcterms:created xsi:type="dcterms:W3CDTF">1996-10-14T23:33:28Z</dcterms:created>
  <dcterms:modified xsi:type="dcterms:W3CDTF">2018-02-13T07:13:36Z</dcterms:modified>
  <cp:category/>
  <cp:version/>
  <cp:contentType/>
  <cp:contentStatus/>
</cp:coreProperties>
</file>