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600" windowHeight="11640" tabRatio="804" activeTab="0"/>
  </bookViews>
  <sheets>
    <sheet name="Շեղու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<sst xmlns="http://schemas.openxmlformats.org/spreadsheetml/2006/main" count="187" uniqueCount="157">
  <si>
    <t xml:space="preserve">Հայաստանի Հանրապետության </t>
  </si>
  <si>
    <t xml:space="preserve">ֆինանսների նախարարի </t>
  </si>
  <si>
    <t>Պետական կառավարման լիազորված մարմնի անվանումը      _______________________________________________________________________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</si>
  <si>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</si>
  <si>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</si>
  <si>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</si>
  <si>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</si>
  <si>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</si>
  <si>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</si>
  <si>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</si>
  <si>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</si>
  <si>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Դրամական միջոցների տարեսկզբի (հաշվետու ժամանակաշրջանի սկզբի) մնացորդը</t>
  </si>
  <si>
    <t>ԸՆԴԱՄԵՆԸ ԳՈՐԾԱՌՆԱԿԱՆ ԵԿԱՄՈՒՏՆԵՐ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</si>
  <si>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</si>
  <si>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</si>
  <si>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</si>
  <si>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</si>
  <si>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</si>
  <si>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</si>
  <si>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</si>
  <si>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</si>
  <si>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</si>
  <si>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</si>
  <si>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</si>
  <si>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</si>
  <si>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</si>
  <si>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</si>
  <si>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</si>
  <si>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</si>
  <si>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</si>
  <si>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</si>
  <si>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</si>
  <si>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</si>
  <si>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</si>
  <si>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</si>
  <si>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</si>
  <si>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</si>
  <si>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</si>
  <si>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</si>
  <si>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</si>
  <si>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</si>
  <si>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</si>
  <si>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</si>
  <si>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</si>
  <si>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</si>
  <si>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</si>
  <si>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Ջրվեժի  մ/դ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</si>
  <si>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</si>
  <si>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</si>
  <si>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</si>
  <si>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</si>
  <si>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</si>
  <si>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</si>
  <si>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</si>
  <si>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</si>
  <si>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</si>
  <si>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</si>
  <si>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</si>
  <si>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</si>
  <si>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</si>
  <si>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</si>
  <si>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</si>
  <si>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</si>
  <si>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</si>
  <si>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</si>
  <si>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</si>
  <si>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</si>
  <si>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</si>
  <si>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</si>
  <si>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</si>
  <si>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</si>
  <si>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</si>
  <si>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</si>
  <si>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</si>
  <si>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</si>
  <si>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</si>
  <si>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</si>
  <si>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</si>
  <si>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</si>
  <si>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</si>
  <si>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</si>
  <si>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</si>
  <si>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</si>
  <si>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</si>
  <si>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</si>
  <si>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</si>
  <si>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</si>
  <si>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</si>
  <si>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</si>
  <si>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</si>
  <si>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</si>
  <si>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</si>
  <si>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</si>
  <si>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</si>
  <si>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</si>
  <si>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</si>
  <si>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</si>
  <si>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</si>
  <si>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</si>
  <si>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</si>
  <si>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</si>
  <si>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</si>
  <si>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</si>
  <si>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</si>
  <si>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</si>
  <si>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Բյուրեղավանի մարզադպրոց</t>
  </si>
  <si>
    <t>Եղվարդի մարզադպրոց</t>
  </si>
  <si>
    <t>Աբովյանի հատուկ</t>
  </si>
  <si>
    <t>Կոտայքի մշակույթի կենտրոն</t>
  </si>
  <si>
    <t>Հավելված N 3</t>
  </si>
  <si>
    <t>Ձև N 3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</si>
  <si>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</si>
  <si>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</si>
  <si>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</si>
  <si>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</si>
  <si>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t>ՀՀ Կոտայքի մարզպետարան</t>
  </si>
  <si>
    <t>հազ. դրամ</t>
  </si>
  <si>
    <t>No</t>
  </si>
  <si>
    <t>ՊՈԱԿ­ի անվանումը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</si>
  <si>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</si>
  <si>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</si>
  <si>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</si>
  <si>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</si>
  <si>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ԱՇԽԱՏԱՆՔԻ ՎԱՐՁԱՏՐՈՒԹՅՈՒՆ ԵՎ ԴՐԱՆ ՀԱՎԱՍԱՐԵՑՎԱԾ ՎՃԱՐՈՒՄՆԵՐ /այդ թվում` ԵԿԱՄՏԱՅԻՆ ՀԱՐԿ/</t>
  </si>
  <si>
    <t xml:space="preserve">Ծրագրային ցուցանիշը  </t>
  </si>
  <si>
    <t>Ը Ն Դ Ա Մ Ե Ն Ը</t>
  </si>
  <si>
    <t xml:space="preserve">___ _____________ 20.. թ. </t>
  </si>
  <si>
    <t>Կ.Տ.</t>
  </si>
  <si>
    <t xml:space="preserve">Սոլակի ԱԱՊԿ </t>
  </si>
  <si>
    <t>Քաղսիի ԱԱՊԿ</t>
  </si>
  <si>
    <t>Արզականի ԲԱ</t>
  </si>
  <si>
    <t>Բջնիի ԲԱ</t>
  </si>
  <si>
    <t>Ալափարսի ԱԱՊԿ</t>
  </si>
  <si>
    <t>Գառնիի ԱԿ</t>
  </si>
  <si>
    <t>Ջրվեժի ԲԱ</t>
  </si>
  <si>
    <t>Բալահովիտի ԲԱ</t>
  </si>
  <si>
    <t>Արզնիի ԱԱՊԿ</t>
  </si>
  <si>
    <t>Կոտայքի ԱԱՊԿ</t>
  </si>
  <si>
    <t>Ակունքի ԱԱՊԿ</t>
  </si>
  <si>
    <t>Ձորաղբյուրի ԱԱՊԿ</t>
  </si>
  <si>
    <t>Գեղաշենի ԱԱՊԿ</t>
  </si>
  <si>
    <t>Արամուսի ԱԱՊԿ</t>
  </si>
  <si>
    <t>Մայակովսկու ԱԱՊԿ</t>
  </si>
  <si>
    <t>Վերին Պտղնիի ԱԱՊԿ</t>
  </si>
  <si>
    <t>Զառի ԱԱՊԿ</t>
  </si>
  <si>
    <t>Կապուտանի ԱԱՊԿ</t>
  </si>
  <si>
    <t>Զովունիի ԱԱՊԿ</t>
  </si>
  <si>
    <t>Քանաքեռավանի ԱԱՊԿ</t>
  </si>
  <si>
    <t>Պռոշյանի ԱԱՊԿ</t>
  </si>
  <si>
    <t>Մրգաշենի ԱԱՊԿ</t>
  </si>
  <si>
    <t>Նոր Գեղիի ԱԱՊԿ</t>
  </si>
  <si>
    <t>Քասախի ԱԱՊԿ</t>
  </si>
  <si>
    <t>Արագյուղի ԱԱՊԿ</t>
  </si>
  <si>
    <t>Նոր Երզնկայի ԱԱՊԿ</t>
  </si>
  <si>
    <t>Արգելի ԱԿ</t>
  </si>
  <si>
    <t xml:space="preserve">                                                                                          (ՕՐԻՆԱԿԵԼԻ ՁԵՎ)</t>
  </si>
  <si>
    <t xml:space="preserve">   (01. 01. 20 18   թ. --  01. 07. 20 18   թ. ժամանակահատվածի համար)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</si>
</sst>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_);_(* \(#,##0.0\);_(* &quot;-&quot;??_);_(@_)"/>
    <numFmt numFmtId="201" formatCode="0.00;[Red]0.00"/>
    <numFmt numFmtId="202" formatCode="0.0;[Red]0.0"/>
    <numFmt numFmtId="203" formatCode="0.00000"/>
    <numFmt numFmtId="204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Arial Armenian"/>
      <family val="2"/>
    </font>
    <font>
      <i/>
      <sz val="11"/>
      <name val="GHEA Grapalat"/>
      <family val="3"/>
    </font>
    <font>
      <b/>
      <i/>
      <sz val="1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99" applyFont="1">
      <alignment/>
      <protection/>
    </xf>
    <xf numFmtId="0" fontId="22" fillId="0" borderId="0" xfId="99" applyFont="1" applyAlignment="1">
      <alignment horizontal="right"/>
      <protection/>
    </xf>
    <xf numFmtId="0" fontId="21" fillId="0" borderId="0" xfId="99" applyFont="1" applyAlignment="1">
      <alignment/>
      <protection/>
    </xf>
    <xf numFmtId="0" fontId="22" fillId="0" borderId="0" xfId="99" applyFont="1" applyAlignment="1">
      <alignment/>
      <protection/>
    </xf>
    <xf numFmtId="0" fontId="22" fillId="0" borderId="0" xfId="99" applyFont="1" applyAlignment="1">
      <alignment wrapText="1"/>
      <protection/>
    </xf>
    <xf numFmtId="0" fontId="22" fillId="0" borderId="0" xfId="99" applyFont="1" applyBorder="1" applyAlignment="1">
      <alignment horizontal="left"/>
      <protection/>
    </xf>
    <xf numFmtId="0" fontId="24" fillId="0" borderId="0" xfId="99" applyFont="1" applyAlignment="1">
      <alignment/>
      <protection/>
    </xf>
    <xf numFmtId="0" fontId="22" fillId="24" borderId="0" xfId="99" applyFont="1" applyFill="1" applyAlignment="1">
      <alignment horizontal="left" vertical="center"/>
      <protection/>
    </xf>
    <xf numFmtId="0" fontId="22" fillId="24" borderId="0" xfId="99" applyFont="1" applyFill="1" applyBorder="1" applyAlignment="1">
      <alignment horizontal="left" vertical="center"/>
      <protection/>
    </xf>
    <xf numFmtId="0" fontId="24" fillId="0" borderId="0" xfId="99" applyFont="1">
      <alignment/>
      <protection/>
    </xf>
    <xf numFmtId="0" fontId="22" fillId="24" borderId="10" xfId="99" applyFont="1" applyFill="1" applyBorder="1" applyAlignment="1">
      <alignment horizontal="center" vertical="center" wrapText="1"/>
      <protection/>
    </xf>
    <xf numFmtId="0" fontId="22" fillId="24" borderId="11" xfId="99" applyFont="1" applyFill="1" applyBorder="1" applyAlignment="1">
      <alignment horizontal="center" vertical="center" wrapText="1"/>
      <protection/>
    </xf>
    <xf numFmtId="0" fontId="22" fillId="24" borderId="12" xfId="99" applyFont="1" applyFill="1" applyBorder="1" applyAlignment="1">
      <alignment horizontal="center" vertical="center" wrapText="1"/>
      <protection/>
    </xf>
    <xf numFmtId="0" fontId="22" fillId="24" borderId="13" xfId="99" applyFont="1" applyFill="1" applyBorder="1" applyAlignment="1">
      <alignment horizontal="center" vertical="center" wrapText="1"/>
      <protection/>
    </xf>
    <xf numFmtId="0" fontId="22" fillId="24" borderId="14" xfId="99" applyFont="1" applyFill="1" applyBorder="1" applyAlignment="1">
      <alignment horizontal="center" vertical="center" wrapText="1"/>
      <protection/>
    </xf>
    <xf numFmtId="0" fontId="22" fillId="24" borderId="15" xfId="99" applyFont="1" applyFill="1" applyBorder="1" applyAlignment="1">
      <alignment horizontal="center" vertical="center" wrapText="1"/>
      <protection/>
    </xf>
    <xf numFmtId="0" fontId="22" fillId="24" borderId="16" xfId="99" applyFont="1" applyFill="1" applyBorder="1" applyAlignment="1">
      <alignment horizontal="center" vertical="center" wrapText="1"/>
      <protection/>
    </xf>
    <xf numFmtId="0" fontId="25" fillId="24" borderId="17" xfId="99" applyFont="1" applyFill="1" applyBorder="1" applyAlignment="1">
      <alignment horizontal="center" vertical="center"/>
      <protection/>
    </xf>
    <xf numFmtId="0" fontId="25" fillId="24" borderId="18" xfId="99" applyFont="1" applyFill="1" applyBorder="1" applyAlignment="1">
      <alignment horizontal="center" vertical="center" wrapText="1"/>
      <protection/>
    </xf>
    <xf numFmtId="0" fontId="25" fillId="24" borderId="19" xfId="99" applyFont="1" applyFill="1" applyBorder="1" applyAlignment="1">
      <alignment horizontal="center" vertical="center" wrapText="1"/>
      <protection/>
    </xf>
    <xf numFmtId="0" fontId="25" fillId="24" borderId="13" xfId="99" applyFont="1" applyFill="1" applyBorder="1" applyAlignment="1">
      <alignment horizontal="center" vertical="center"/>
      <protection/>
    </xf>
    <xf numFmtId="0" fontId="25" fillId="24" borderId="14" xfId="99" applyFont="1" applyFill="1" applyBorder="1" applyAlignment="1">
      <alignment horizontal="center" vertical="center" wrapText="1"/>
      <protection/>
    </xf>
    <xf numFmtId="0" fontId="25" fillId="24" borderId="20" xfId="99" applyFont="1" applyFill="1" applyBorder="1" applyAlignment="1">
      <alignment horizontal="center" vertical="center"/>
      <protection/>
    </xf>
    <xf numFmtId="0" fontId="25" fillId="24" borderId="13" xfId="99" applyFont="1" applyFill="1" applyBorder="1" applyAlignment="1">
      <alignment horizontal="center" vertical="center" wrapText="1"/>
      <protection/>
    </xf>
    <xf numFmtId="0" fontId="25" fillId="24" borderId="14" xfId="99" applyFont="1" applyFill="1" applyBorder="1" applyAlignment="1">
      <alignment horizontal="center" vertical="center"/>
      <protection/>
    </xf>
    <xf numFmtId="0" fontId="25" fillId="24" borderId="20" xfId="99" applyFont="1" applyFill="1" applyBorder="1" applyAlignment="1">
      <alignment horizontal="center" vertical="center" wrapText="1"/>
      <protection/>
    </xf>
    <xf numFmtId="0" fontId="22" fillId="24" borderId="21" xfId="99" applyFont="1" applyFill="1" applyBorder="1">
      <alignment/>
      <protection/>
    </xf>
    <xf numFmtId="0" fontId="22" fillId="0" borderId="22" xfId="98" applyFont="1" applyBorder="1" applyAlignment="1">
      <alignment wrapText="1"/>
      <protection/>
    </xf>
    <xf numFmtId="0" fontId="22" fillId="0" borderId="23" xfId="99" applyFont="1" applyBorder="1">
      <alignment/>
      <protection/>
    </xf>
    <xf numFmtId="188" fontId="24" fillId="0" borderId="24" xfId="99" applyNumberFormat="1" applyFont="1" applyBorder="1" applyAlignment="1">
      <alignment horizontal="center"/>
      <protection/>
    </xf>
    <xf numFmtId="0" fontId="22" fillId="0" borderId="25" xfId="99" applyFont="1" applyBorder="1">
      <alignment/>
      <protection/>
    </xf>
    <xf numFmtId="188" fontId="24" fillId="0" borderId="26" xfId="99" applyNumberFormat="1" applyFont="1" applyBorder="1" applyAlignment="1">
      <alignment horizontal="center"/>
      <protection/>
    </xf>
    <xf numFmtId="0" fontId="22" fillId="0" borderId="27" xfId="99" applyFont="1" applyBorder="1">
      <alignment/>
      <protection/>
    </xf>
    <xf numFmtId="0" fontId="22" fillId="0" borderId="26" xfId="99" applyFont="1" applyBorder="1">
      <alignment/>
      <protection/>
    </xf>
    <xf numFmtId="0" fontId="22" fillId="0" borderId="28" xfId="99" applyFont="1" applyBorder="1">
      <alignment/>
      <protection/>
    </xf>
    <xf numFmtId="0" fontId="25" fillId="20" borderId="14" xfId="99" applyFont="1" applyFill="1" applyBorder="1" applyAlignment="1">
      <alignment vertical="center" wrapText="1"/>
      <protection/>
    </xf>
    <xf numFmtId="0" fontId="22" fillId="25" borderId="29" xfId="99" applyFont="1" applyFill="1" applyBorder="1" applyAlignment="1">
      <alignment vertical="center" wrapText="1"/>
      <protection/>
    </xf>
    <xf numFmtId="0" fontId="22" fillId="0" borderId="0" xfId="99" applyFont="1" applyAlignment="1">
      <alignment vertical="top"/>
      <protection/>
    </xf>
    <xf numFmtId="188" fontId="22" fillId="0" borderId="27" xfId="99" applyNumberFormat="1" applyFont="1" applyBorder="1">
      <alignment/>
      <protection/>
    </xf>
    <xf numFmtId="0" fontId="22" fillId="24" borderId="30" xfId="99" applyFont="1" applyFill="1" applyBorder="1" applyAlignment="1">
      <alignment horizontal="center" vertical="center"/>
      <protection/>
    </xf>
    <xf numFmtId="0" fontId="22" fillId="24" borderId="31" xfId="99" applyFont="1" applyFill="1" applyBorder="1" applyAlignment="1">
      <alignment horizontal="center" vertical="center"/>
      <protection/>
    </xf>
    <xf numFmtId="0" fontId="22" fillId="24" borderId="32" xfId="99" applyFont="1" applyFill="1" applyBorder="1" applyAlignment="1">
      <alignment horizontal="center" vertical="center"/>
      <protection/>
    </xf>
    <xf numFmtId="0" fontId="22" fillId="24" borderId="30" xfId="99" applyFont="1" applyFill="1" applyBorder="1" applyAlignment="1">
      <alignment horizontal="center" vertical="center" wrapText="1"/>
      <protection/>
    </xf>
    <xf numFmtId="0" fontId="22" fillId="24" borderId="31" xfId="99" applyFont="1" applyFill="1" applyBorder="1" applyAlignment="1">
      <alignment horizontal="center" vertical="center" wrapText="1"/>
      <protection/>
    </xf>
    <xf numFmtId="0" fontId="22" fillId="24" borderId="32" xfId="99" applyFont="1" applyFill="1" applyBorder="1" applyAlignment="1">
      <alignment horizontal="center" vertical="center" wrapText="1"/>
      <protection/>
    </xf>
    <xf numFmtId="0" fontId="21" fillId="0" borderId="33" xfId="99" applyFont="1" applyBorder="1" applyAlignment="1">
      <alignment horizontal="center" vertical="center" wrapText="1"/>
      <protection/>
    </xf>
    <xf numFmtId="0" fontId="21" fillId="0" borderId="34" xfId="99" applyFont="1" applyBorder="1" applyAlignment="1">
      <alignment horizontal="center" vertical="center" wrapText="1"/>
      <protection/>
    </xf>
    <xf numFmtId="0" fontId="21" fillId="0" borderId="35" xfId="99" applyFont="1" applyBorder="1" applyAlignment="1">
      <alignment horizontal="center" vertical="center" wrapText="1"/>
      <protection/>
    </xf>
    <xf numFmtId="0" fontId="21" fillId="0" borderId="36" xfId="99" applyFont="1" applyBorder="1" applyAlignment="1">
      <alignment horizontal="center" vertical="center" wrapText="1"/>
      <protection/>
    </xf>
    <xf numFmtId="0" fontId="21" fillId="0" borderId="37" xfId="99" applyFont="1" applyBorder="1" applyAlignment="1">
      <alignment horizontal="center" vertical="center" wrapText="1"/>
      <protection/>
    </xf>
    <xf numFmtId="0" fontId="21" fillId="0" borderId="38" xfId="99" applyFont="1" applyBorder="1" applyAlignment="1">
      <alignment horizontal="center" vertical="center" wrapText="1"/>
      <protection/>
    </xf>
    <xf numFmtId="0" fontId="21" fillId="0" borderId="39" xfId="99" applyFont="1" applyBorder="1" applyAlignment="1">
      <alignment horizontal="center" vertical="center" wrapText="1"/>
      <protection/>
    </xf>
    <xf numFmtId="0" fontId="22" fillId="0" borderId="13" xfId="99" applyFont="1" applyBorder="1" applyAlignment="1">
      <alignment horizontal="center" vertical="center"/>
      <protection/>
    </xf>
    <xf numFmtId="0" fontId="22" fillId="0" borderId="14" xfId="99" applyFont="1" applyBorder="1" applyAlignment="1">
      <alignment horizontal="center" vertical="center"/>
      <protection/>
    </xf>
    <xf numFmtId="0" fontId="21" fillId="0" borderId="40" xfId="99" applyFont="1" applyBorder="1" applyAlignment="1">
      <alignment horizontal="center" vertical="center" wrapText="1"/>
      <protection/>
    </xf>
    <xf numFmtId="0" fontId="21" fillId="0" borderId="41" xfId="99" applyFont="1" applyBorder="1" applyAlignment="1">
      <alignment horizontal="center" vertical="center" wrapText="1"/>
      <protection/>
    </xf>
    <xf numFmtId="0" fontId="22" fillId="0" borderId="20" xfId="99" applyFont="1" applyBorder="1" applyAlignment="1">
      <alignment horizontal="center" vertical="center"/>
      <protection/>
    </xf>
    <xf numFmtId="0" fontId="22" fillId="0" borderId="13" xfId="99" applyFont="1" applyBorder="1" applyAlignment="1">
      <alignment horizontal="center" vertical="center" wrapText="1"/>
      <protection/>
    </xf>
    <xf numFmtId="0" fontId="22" fillId="0" borderId="14" xfId="99" applyFont="1" applyBorder="1" applyAlignment="1">
      <alignment horizontal="center" vertical="center" wrapText="1"/>
      <protection/>
    </xf>
    <xf numFmtId="0" fontId="22" fillId="0" borderId="26" xfId="99" applyFont="1" applyBorder="1" applyAlignment="1">
      <alignment horizontal="center" vertical="center" wrapText="1"/>
      <protection/>
    </xf>
    <xf numFmtId="0" fontId="22" fillId="0" borderId="42" xfId="99" applyFont="1" applyBorder="1" applyAlignment="1">
      <alignment horizontal="center" vertical="center" wrapText="1"/>
      <protection/>
    </xf>
    <xf numFmtId="0" fontId="22" fillId="0" borderId="43" xfId="99" applyFont="1" applyBorder="1">
      <alignment/>
      <protection/>
    </xf>
    <xf numFmtId="188" fontId="22" fillId="0" borderId="28" xfId="99" applyNumberFormat="1" applyFont="1" applyBorder="1">
      <alignment/>
      <protection/>
    </xf>
    <xf numFmtId="188" fontId="22" fillId="0" borderId="22" xfId="98" applyNumberFormat="1" applyFont="1" applyBorder="1" applyAlignment="1">
      <alignment wrapText="1"/>
      <protection/>
    </xf>
    <xf numFmtId="188" fontId="22" fillId="0" borderId="25" xfId="99" applyNumberFormat="1" applyFont="1" applyBorder="1">
      <alignment/>
      <protection/>
    </xf>
    <xf numFmtId="188" fontId="22" fillId="0" borderId="23" xfId="99" applyNumberFormat="1" applyFont="1" applyBorder="1">
      <alignment/>
      <protection/>
    </xf>
    <xf numFmtId="0" fontId="20" fillId="0" borderId="44" xfId="0" applyFont="1" applyBorder="1" applyAlignment="1">
      <alignment horizontal="right"/>
    </xf>
    <xf numFmtId="188" fontId="20" fillId="0" borderId="44" xfId="0" applyNumberFormat="1" applyFont="1" applyBorder="1" applyAlignment="1">
      <alignment horizontal="righ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6"/>
  <sheetViews>
    <sheetView tabSelected="1" zoomScalePageLayoutView="0" workbookViewId="0" topLeftCell="A13">
      <pane xSplit="5985" ySplit="5280" topLeftCell="A73" activePane="bottomRight" state="split"/>
      <selection pane="topLeft" activeCell="A17" sqref="A1:IV16384"/>
      <selection pane="topRight" activeCell="AO13" sqref="AO1:AP16384"/>
      <selection pane="bottomLeft" activeCell="A110" sqref="A110:IV110"/>
      <selection pane="bottomRight" activeCell="AO151" sqref="AO151"/>
    </sheetView>
  </sheetViews>
  <sheetFormatPr defaultColWidth="9.140625" defaultRowHeight="12.75"/>
  <cols>
    <col min="1" max="1" width="5.57421875" style="1" customWidth="1"/>
    <col min="2" max="2" width="48.28125" style="1" customWidth="1"/>
    <col min="3" max="3" width="24.140625" style="1" customWidth="1"/>
    <col min="4" max="4" width="14.140625" style="1" customWidth="1"/>
    <col min="5" max="5" width="13.00390625" style="1" customWidth="1"/>
    <col min="6" max="6" width="13.4218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00390625" style="1" customWidth="1"/>
    <col min="11" max="11" width="15.28125" style="1" customWidth="1"/>
    <col min="12" max="12" width="13.140625" style="1" customWidth="1"/>
    <col min="13" max="14" width="13.7109375" style="1" customWidth="1"/>
    <col min="15" max="15" width="12.421875" style="1" customWidth="1"/>
    <col min="16" max="16" width="13.28125" style="1" customWidth="1"/>
    <col min="17" max="18" width="12.8515625" style="1" customWidth="1"/>
    <col min="19" max="19" width="12.421875" style="1" customWidth="1"/>
    <col min="20" max="20" width="13.00390625" style="1" customWidth="1"/>
    <col min="21" max="21" width="14.421875" style="1" customWidth="1"/>
    <col min="22" max="22" width="13.8515625" style="1" customWidth="1"/>
    <col min="23" max="33" width="14.00390625" style="1" customWidth="1"/>
    <col min="34" max="34" width="13.00390625" style="1" customWidth="1"/>
    <col min="35" max="37" width="14.140625" style="1" customWidth="1"/>
    <col min="38" max="38" width="0" style="1" hidden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ht="16.5">
      <c r="I1" s="2" t="s">
        <v>109</v>
      </c>
    </row>
    <row r="2" ht="16.5">
      <c r="I2" s="2" t="s">
        <v>110</v>
      </c>
    </row>
    <row r="3" ht="16.5">
      <c r="I3" s="2" t="s">
        <v>0</v>
      </c>
    </row>
    <row r="4" ht="16.5">
      <c r="I4" s="2" t="s">
        <v>1</v>
      </c>
    </row>
    <row r="5" spans="9:26" ht="16.5">
      <c r="I5" s="2" t="s">
        <v>111</v>
      </c>
      <c r="M5" s="2"/>
      <c r="N5" s="2"/>
      <c r="P5" s="2"/>
      <c r="Q5" s="2"/>
      <c r="R5" s="2"/>
      <c r="T5" s="2"/>
      <c r="U5" s="2"/>
      <c r="V5" s="2"/>
      <c r="Y5" s="2"/>
      <c r="Z5" s="2"/>
    </row>
    <row r="7" spans="2:19" ht="30" customHeight="1">
      <c r="B7" s="3"/>
      <c r="C7" s="3" t="s">
        <v>112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6.25" customHeight="1">
      <c r="A8" s="3" t="s">
        <v>113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</row>
    <row r="9" spans="1:19" ht="18" customHeight="1">
      <c r="A9" s="3"/>
      <c r="B9" s="3" t="s">
        <v>114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</row>
    <row r="10" spans="2:22" ht="21" customHeight="1">
      <c r="B10" s="3" t="s">
        <v>155</v>
      </c>
      <c r="C10" s="3"/>
      <c r="D10" s="3"/>
      <c r="E10" s="3"/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9" ht="20.25" customHeight="1">
      <c r="A11" s="4"/>
      <c r="B11" s="4"/>
      <c r="C11" s="6" t="s">
        <v>156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</row>
    <row r="12" spans="1:19" ht="20.25" customHeight="1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</row>
    <row r="13" spans="1:19" ht="15" customHeight="1">
      <c r="A13" s="8" t="s">
        <v>2</v>
      </c>
      <c r="B13" s="7"/>
      <c r="C13" s="1" t="s">
        <v>115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 customHeight="1">
      <c r="A14" s="8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" ht="29.25" customHeight="1">
      <c r="A15" s="9" t="s">
        <v>4</v>
      </c>
      <c r="B15" s="4"/>
      <c r="C15" s="4"/>
    </row>
    <row r="16" spans="1:9" ht="19.5" customHeight="1" thickBot="1">
      <c r="A16" s="9"/>
      <c r="B16" s="4"/>
      <c r="C16" s="4"/>
      <c r="I16" s="10" t="s">
        <v>116</v>
      </c>
    </row>
    <row r="17" spans="1:37" ht="34.5" customHeight="1" thickBot="1">
      <c r="A17" s="40" t="s">
        <v>117</v>
      </c>
      <c r="B17" s="43" t="s">
        <v>118</v>
      </c>
      <c r="C17" s="46" t="s">
        <v>11</v>
      </c>
      <c r="D17" s="46" t="s">
        <v>12</v>
      </c>
      <c r="E17" s="49"/>
      <c r="F17" s="50"/>
      <c r="G17" s="53" t="s">
        <v>119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 t="s">
        <v>120</v>
      </c>
      <c r="X17" s="55"/>
      <c r="Y17" s="55"/>
      <c r="Z17" s="54" t="s">
        <v>119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7"/>
    </row>
    <row r="18" spans="1:37" ht="97.5" customHeight="1" thickBot="1">
      <c r="A18" s="41"/>
      <c r="B18" s="44"/>
      <c r="C18" s="47"/>
      <c r="D18" s="48"/>
      <c r="E18" s="51"/>
      <c r="F18" s="52"/>
      <c r="G18" s="58" t="s">
        <v>121</v>
      </c>
      <c r="H18" s="59"/>
      <c r="I18" s="59"/>
      <c r="J18" s="59" t="s">
        <v>122</v>
      </c>
      <c r="K18" s="59"/>
      <c r="L18" s="59"/>
      <c r="M18" s="59" t="s">
        <v>5</v>
      </c>
      <c r="N18" s="59"/>
      <c r="O18" s="59"/>
      <c r="P18" s="59" t="s">
        <v>6</v>
      </c>
      <c r="Q18" s="59"/>
      <c r="R18" s="59"/>
      <c r="S18" s="59"/>
      <c r="T18" s="59" t="s">
        <v>7</v>
      </c>
      <c r="U18" s="59"/>
      <c r="V18" s="59"/>
      <c r="W18" s="56"/>
      <c r="X18" s="56"/>
      <c r="Y18" s="56"/>
      <c r="Z18" s="60" t="s">
        <v>123</v>
      </c>
      <c r="AA18" s="60"/>
      <c r="AB18" s="60"/>
      <c r="AC18" s="60" t="s">
        <v>8</v>
      </c>
      <c r="AD18" s="60"/>
      <c r="AE18" s="60"/>
      <c r="AF18" s="60" t="s">
        <v>9</v>
      </c>
      <c r="AG18" s="60"/>
      <c r="AH18" s="60"/>
      <c r="AI18" s="60" t="s">
        <v>10</v>
      </c>
      <c r="AJ18" s="60"/>
      <c r="AK18" s="61"/>
    </row>
    <row r="19" spans="1:37" ht="99.75" thickBot="1">
      <c r="A19" s="42"/>
      <c r="B19" s="45"/>
      <c r="C19" s="48"/>
      <c r="D19" s="11" t="s">
        <v>13</v>
      </c>
      <c r="E19" s="12" t="s">
        <v>14</v>
      </c>
      <c r="F19" s="13" t="s">
        <v>15</v>
      </c>
      <c r="G19" s="14" t="s">
        <v>13</v>
      </c>
      <c r="H19" s="15" t="s">
        <v>14</v>
      </c>
      <c r="I19" s="15" t="s">
        <v>15</v>
      </c>
      <c r="J19" s="15" t="s">
        <v>13</v>
      </c>
      <c r="K19" s="15" t="s">
        <v>14</v>
      </c>
      <c r="L19" s="15" t="s">
        <v>15</v>
      </c>
      <c r="M19" s="15" t="s">
        <v>13</v>
      </c>
      <c r="N19" s="15" t="s">
        <v>14</v>
      </c>
      <c r="O19" s="15" t="s">
        <v>15</v>
      </c>
      <c r="P19" s="12" t="s">
        <v>13</v>
      </c>
      <c r="Q19" s="12" t="s">
        <v>14</v>
      </c>
      <c r="R19" s="12"/>
      <c r="S19" s="12" t="s">
        <v>15</v>
      </c>
      <c r="T19" s="12" t="s">
        <v>13</v>
      </c>
      <c r="U19" s="12" t="s">
        <v>14</v>
      </c>
      <c r="V19" s="12" t="s">
        <v>15</v>
      </c>
      <c r="W19" s="12" t="s">
        <v>124</v>
      </c>
      <c r="X19" s="12" t="s">
        <v>14</v>
      </c>
      <c r="Y19" s="12" t="s">
        <v>15</v>
      </c>
      <c r="Z19" s="16" t="s">
        <v>13</v>
      </c>
      <c r="AA19" s="16" t="s">
        <v>14</v>
      </c>
      <c r="AB19" s="16" t="s">
        <v>15</v>
      </c>
      <c r="AC19" s="16" t="s">
        <v>13</v>
      </c>
      <c r="AD19" s="16" t="s">
        <v>14</v>
      </c>
      <c r="AE19" s="16" t="s">
        <v>15</v>
      </c>
      <c r="AF19" s="16" t="s">
        <v>13</v>
      </c>
      <c r="AG19" s="16" t="s">
        <v>14</v>
      </c>
      <c r="AH19" s="16" t="s">
        <v>15</v>
      </c>
      <c r="AI19" s="16" t="s">
        <v>13</v>
      </c>
      <c r="AJ19" s="16" t="s">
        <v>14</v>
      </c>
      <c r="AK19" s="17" t="s">
        <v>15</v>
      </c>
    </row>
    <row r="20" spans="1:37" ht="17.25" thickBot="1">
      <c r="A20" s="18">
        <v>1</v>
      </c>
      <c r="B20" s="19">
        <v>2</v>
      </c>
      <c r="C20" s="20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22">
        <v>16</v>
      </c>
      <c r="Q20" s="25">
        <v>17</v>
      </c>
      <c r="R20" s="25"/>
      <c r="S20" s="22">
        <v>18</v>
      </c>
      <c r="T20" s="25">
        <v>19</v>
      </c>
      <c r="U20" s="22">
        <v>20</v>
      </c>
      <c r="V20" s="25">
        <v>21</v>
      </c>
      <c r="W20" s="22">
        <v>22</v>
      </c>
      <c r="X20" s="25">
        <v>23</v>
      </c>
      <c r="Y20" s="22">
        <v>24</v>
      </c>
      <c r="Z20" s="25">
        <v>25</v>
      </c>
      <c r="AA20" s="22">
        <v>26</v>
      </c>
      <c r="AB20" s="25">
        <v>27</v>
      </c>
      <c r="AC20" s="22">
        <v>28</v>
      </c>
      <c r="AD20" s="25">
        <v>29</v>
      </c>
      <c r="AE20" s="22">
        <v>30</v>
      </c>
      <c r="AF20" s="25">
        <v>31</v>
      </c>
      <c r="AG20" s="22">
        <v>32</v>
      </c>
      <c r="AH20" s="25">
        <v>33</v>
      </c>
      <c r="AI20" s="22">
        <v>34</v>
      </c>
      <c r="AJ20" s="25">
        <v>35</v>
      </c>
      <c r="AK20" s="26">
        <v>36</v>
      </c>
    </row>
    <row r="21" spans="1:39" ht="17.25" thickBot="1">
      <c r="A21" s="27">
        <v>1</v>
      </c>
      <c r="B21" s="28" t="s">
        <v>16</v>
      </c>
      <c r="C21" s="28">
        <v>17483.8</v>
      </c>
      <c r="D21" s="29">
        <f aca="true" t="shared" si="0" ref="D21:D52">G21+J21+M21+P21+T21</f>
        <v>80712.6</v>
      </c>
      <c r="E21" s="29">
        <f aca="true" t="shared" si="1" ref="E21:E52">H21+K21+N21+Q21+U21</f>
        <v>80801.5</v>
      </c>
      <c r="F21" s="30">
        <f>D21-E21</f>
        <v>-88.89999999999418</v>
      </c>
      <c r="G21" s="62"/>
      <c r="H21" s="34"/>
      <c r="I21" s="32">
        <f>G21-H21</f>
        <v>0</v>
      </c>
      <c r="J21" s="35">
        <v>135</v>
      </c>
      <c r="K21" s="34">
        <v>125.7</v>
      </c>
      <c r="L21" s="32">
        <f>J21-K21</f>
        <v>9.299999999999997</v>
      </c>
      <c r="M21" s="35">
        <v>118.8</v>
      </c>
      <c r="N21" s="34">
        <v>118.8</v>
      </c>
      <c r="O21" s="32">
        <f>M21-N21</f>
        <v>0</v>
      </c>
      <c r="P21" s="35">
        <v>80458.8</v>
      </c>
      <c r="Q21" s="34">
        <v>80457.3</v>
      </c>
      <c r="R21" s="34">
        <f>S21/Q21*100</f>
        <v>0.0018643429496142676</v>
      </c>
      <c r="S21" s="32">
        <f>P21-Q21</f>
        <v>1.5</v>
      </c>
      <c r="T21" s="35"/>
      <c r="U21" s="34">
        <v>99.7</v>
      </c>
      <c r="V21" s="32">
        <f>T21-U21</f>
        <v>-99.7</v>
      </c>
      <c r="W21" s="35">
        <f aca="true" t="shared" si="2" ref="W21:W52">Z21+AC21+AF21+AI21</f>
        <v>98196.40000000001</v>
      </c>
      <c r="X21" s="35">
        <f aca="true" t="shared" si="3" ref="X21:X52">AA21+AD21+AG21+AJ21</f>
        <v>88091</v>
      </c>
      <c r="Y21" s="32">
        <f>W21-X21</f>
        <v>10105.400000000009</v>
      </c>
      <c r="Z21" s="63">
        <v>80727.8</v>
      </c>
      <c r="AA21" s="34">
        <v>82188.4</v>
      </c>
      <c r="AB21" s="32">
        <f>Z21-AA21</f>
        <v>-1460.5999999999913</v>
      </c>
      <c r="AC21" s="63">
        <v>12448.800000000003</v>
      </c>
      <c r="AD21" s="34">
        <v>4912.6</v>
      </c>
      <c r="AE21" s="32">
        <f>AC21-AD21</f>
        <v>7536.200000000003</v>
      </c>
      <c r="AF21" s="35"/>
      <c r="AG21" s="34"/>
      <c r="AH21" s="32">
        <f>AF21-AG21</f>
        <v>0</v>
      </c>
      <c r="AI21" s="35">
        <v>5019.8</v>
      </c>
      <c r="AJ21" s="34">
        <v>990</v>
      </c>
      <c r="AK21" s="30">
        <f aca="true" t="shared" si="4" ref="AK21:AK84">AI21-AJ21</f>
        <v>4029.8</v>
      </c>
      <c r="AL21" s="1">
        <f>E21+C21-X21</f>
        <v>10194.300000000003</v>
      </c>
      <c r="AM21" s="1">
        <f>C21+D21-W21</f>
        <v>0</v>
      </c>
    </row>
    <row r="22" spans="1:39" ht="17.25" thickBot="1">
      <c r="A22" s="27">
        <v>2</v>
      </c>
      <c r="B22" s="28" t="s">
        <v>17</v>
      </c>
      <c r="C22" s="28">
        <v>4038</v>
      </c>
      <c r="D22" s="29">
        <f t="shared" si="0"/>
        <v>43128.6</v>
      </c>
      <c r="E22" s="29">
        <f t="shared" si="1"/>
        <v>19750.199999999997</v>
      </c>
      <c r="F22" s="30">
        <f aca="true" t="shared" si="5" ref="F22:F85">D22-E22</f>
        <v>23378.4</v>
      </c>
      <c r="G22" s="29"/>
      <c r="H22" s="31"/>
      <c r="I22" s="32">
        <f aca="true" t="shared" si="6" ref="I22:I85">G22-H22</f>
        <v>0</v>
      </c>
      <c r="J22" s="33">
        <v>118</v>
      </c>
      <c r="K22" s="31">
        <v>124</v>
      </c>
      <c r="L22" s="32">
        <f aca="true" t="shared" si="7" ref="L22:L85">J22-K22</f>
        <v>-6</v>
      </c>
      <c r="M22" s="33">
        <v>52.7</v>
      </c>
      <c r="N22" s="31">
        <v>52.7</v>
      </c>
      <c r="O22" s="32">
        <f aca="true" t="shared" si="8" ref="O22:O85">M22-N22</f>
        <v>0</v>
      </c>
      <c r="P22" s="33">
        <v>42937.9</v>
      </c>
      <c r="Q22" s="31">
        <v>19550.999999999996</v>
      </c>
      <c r="R22" s="34">
        <f aca="true" t="shared" si="9" ref="R22:R85">S22/Q22*100</f>
        <v>119.61996828806716</v>
      </c>
      <c r="S22" s="32">
        <f aca="true" t="shared" si="10" ref="S22:S85">P22-Q22</f>
        <v>23386.900000000005</v>
      </c>
      <c r="T22" s="33">
        <v>20</v>
      </c>
      <c r="U22" s="31">
        <v>22.5</v>
      </c>
      <c r="V22" s="32">
        <f aca="true" t="shared" si="11" ref="V22:V85">T22-U22</f>
        <v>-2.5</v>
      </c>
      <c r="W22" s="35">
        <f t="shared" si="2"/>
        <v>47166.6</v>
      </c>
      <c r="X22" s="35">
        <f t="shared" si="3"/>
        <v>43354.4</v>
      </c>
      <c r="Y22" s="32">
        <f aca="true" t="shared" si="12" ref="Y22:Y85">W22-X22</f>
        <v>3812.199999999997</v>
      </c>
      <c r="Z22" s="39">
        <v>39257.7</v>
      </c>
      <c r="AA22" s="31">
        <v>37157.3</v>
      </c>
      <c r="AB22" s="32">
        <f aca="true" t="shared" si="13" ref="AB22:AB85">Z22-AA22</f>
        <v>2100.399999999994</v>
      </c>
      <c r="AC22" s="39">
        <v>6411.4</v>
      </c>
      <c r="AD22" s="31">
        <v>5064.1</v>
      </c>
      <c r="AE22" s="32">
        <f aca="true" t="shared" si="14" ref="AE22:AE85">AC22-AD22</f>
        <v>1347.2999999999993</v>
      </c>
      <c r="AF22" s="33"/>
      <c r="AG22" s="31"/>
      <c r="AH22" s="32">
        <f aca="true" t="shared" si="15" ref="AH22:AH85">AF22-AG22</f>
        <v>0</v>
      </c>
      <c r="AI22" s="33">
        <v>1497.5</v>
      </c>
      <c r="AJ22" s="31">
        <v>1133</v>
      </c>
      <c r="AK22" s="30">
        <f t="shared" si="4"/>
        <v>364.5</v>
      </c>
      <c r="AL22" s="1">
        <f aca="true" t="shared" si="16" ref="AL22:AL85">E22+C22-X22</f>
        <v>-19566.200000000004</v>
      </c>
      <c r="AM22" s="1">
        <f aca="true" t="shared" si="17" ref="AM22:AM85">C22+D22-W22</f>
        <v>0</v>
      </c>
    </row>
    <row r="23" spans="1:39" ht="17.25" thickBot="1">
      <c r="A23" s="27">
        <v>3</v>
      </c>
      <c r="B23" s="28" t="s">
        <v>18</v>
      </c>
      <c r="C23" s="28">
        <v>13608.2</v>
      </c>
      <c r="D23" s="29">
        <f t="shared" si="0"/>
        <v>68162.5</v>
      </c>
      <c r="E23" s="29">
        <f t="shared" si="1"/>
        <v>68083.8</v>
      </c>
      <c r="F23" s="30">
        <f t="shared" si="5"/>
        <v>78.69999999999709</v>
      </c>
      <c r="G23" s="29"/>
      <c r="H23" s="31"/>
      <c r="I23" s="32">
        <f t="shared" si="6"/>
        <v>0</v>
      </c>
      <c r="J23" s="33"/>
      <c r="K23" s="31"/>
      <c r="L23" s="32">
        <f t="shared" si="7"/>
        <v>0</v>
      </c>
      <c r="M23" s="33"/>
      <c r="N23" s="31"/>
      <c r="O23" s="32">
        <f t="shared" si="8"/>
        <v>0</v>
      </c>
      <c r="P23" s="33">
        <v>68000</v>
      </c>
      <c r="Q23" s="31">
        <v>67998.3</v>
      </c>
      <c r="R23" s="34">
        <f t="shared" si="9"/>
        <v>0.002500062501558259</v>
      </c>
      <c r="S23" s="32">
        <f t="shared" si="10"/>
        <v>1.6999999999970896</v>
      </c>
      <c r="T23" s="33">
        <v>162.5</v>
      </c>
      <c r="U23" s="31">
        <v>85.5</v>
      </c>
      <c r="V23" s="32">
        <f t="shared" si="11"/>
        <v>77</v>
      </c>
      <c r="W23" s="35">
        <f t="shared" si="2"/>
        <v>81770.7</v>
      </c>
      <c r="X23" s="35">
        <f t="shared" si="3"/>
        <v>73322.2</v>
      </c>
      <c r="Y23" s="32">
        <f t="shared" si="12"/>
        <v>8448.5</v>
      </c>
      <c r="Z23" s="39">
        <v>65710.7</v>
      </c>
      <c r="AA23" s="31">
        <v>63329.4</v>
      </c>
      <c r="AB23" s="32">
        <f t="shared" si="13"/>
        <v>2381.2999999999956</v>
      </c>
      <c r="AC23" s="39">
        <v>13060</v>
      </c>
      <c r="AD23" s="31">
        <v>8012.8</v>
      </c>
      <c r="AE23" s="32">
        <f t="shared" si="14"/>
        <v>5047.2</v>
      </c>
      <c r="AF23" s="33"/>
      <c r="AG23" s="31"/>
      <c r="AH23" s="32">
        <f t="shared" si="15"/>
        <v>0</v>
      </c>
      <c r="AI23" s="33">
        <v>3000</v>
      </c>
      <c r="AJ23" s="31">
        <v>1980</v>
      </c>
      <c r="AK23" s="30">
        <f t="shared" si="4"/>
        <v>1020</v>
      </c>
      <c r="AL23" s="1">
        <f t="shared" si="16"/>
        <v>8369.800000000003</v>
      </c>
      <c r="AM23" s="1">
        <f t="shared" si="17"/>
        <v>0</v>
      </c>
    </row>
    <row r="24" spans="1:39" ht="17.25" thickBot="1">
      <c r="A24" s="27">
        <v>4</v>
      </c>
      <c r="B24" s="28" t="s">
        <v>19</v>
      </c>
      <c r="C24" s="28">
        <v>9.7</v>
      </c>
      <c r="D24" s="29">
        <f t="shared" si="0"/>
        <v>28768.9</v>
      </c>
      <c r="E24" s="29">
        <f t="shared" si="1"/>
        <v>31784.3</v>
      </c>
      <c r="F24" s="30">
        <f t="shared" si="5"/>
        <v>-3015.399999999998</v>
      </c>
      <c r="G24" s="29"/>
      <c r="H24" s="31"/>
      <c r="I24" s="32">
        <f t="shared" si="6"/>
        <v>0</v>
      </c>
      <c r="J24" s="33"/>
      <c r="K24" s="31"/>
      <c r="L24" s="32">
        <f t="shared" si="7"/>
        <v>0</v>
      </c>
      <c r="M24" s="33"/>
      <c r="N24" s="31"/>
      <c r="O24" s="32">
        <f t="shared" si="8"/>
        <v>0</v>
      </c>
      <c r="P24" s="33">
        <v>28754.9</v>
      </c>
      <c r="Q24" s="31">
        <v>31754.8</v>
      </c>
      <c r="R24" s="34">
        <f t="shared" si="9"/>
        <v>-9.447075717686767</v>
      </c>
      <c r="S24" s="32">
        <f t="shared" si="10"/>
        <v>-2999.899999999998</v>
      </c>
      <c r="T24" s="33">
        <v>14</v>
      </c>
      <c r="U24" s="31">
        <v>29.5</v>
      </c>
      <c r="V24" s="32">
        <f t="shared" si="11"/>
        <v>-15.5</v>
      </c>
      <c r="W24" s="35">
        <f t="shared" si="2"/>
        <v>28778.600000000002</v>
      </c>
      <c r="X24" s="35">
        <f t="shared" si="3"/>
        <v>31434</v>
      </c>
      <c r="Y24" s="32">
        <f t="shared" si="12"/>
        <v>-2655.399999999998</v>
      </c>
      <c r="Z24" s="39">
        <v>24823.9</v>
      </c>
      <c r="AA24" s="31">
        <v>28213.4</v>
      </c>
      <c r="AB24" s="32">
        <f t="shared" si="13"/>
        <v>-3389.5</v>
      </c>
      <c r="AC24" s="39">
        <v>3529.7000000000007</v>
      </c>
      <c r="AD24" s="31">
        <v>2996.6</v>
      </c>
      <c r="AE24" s="32">
        <f t="shared" si="14"/>
        <v>533.1000000000008</v>
      </c>
      <c r="AF24" s="33"/>
      <c r="AG24" s="31"/>
      <c r="AH24" s="32">
        <f t="shared" si="15"/>
        <v>0</v>
      </c>
      <c r="AI24" s="33">
        <v>425</v>
      </c>
      <c r="AJ24" s="31">
        <v>224</v>
      </c>
      <c r="AK24" s="30">
        <f t="shared" si="4"/>
        <v>201</v>
      </c>
      <c r="AL24" s="1">
        <f t="shared" si="16"/>
        <v>360</v>
      </c>
      <c r="AM24" s="1">
        <f t="shared" si="17"/>
        <v>0</v>
      </c>
    </row>
    <row r="25" spans="1:39" ht="17.25" thickBot="1">
      <c r="A25" s="27">
        <v>5</v>
      </c>
      <c r="B25" s="28" t="s">
        <v>20</v>
      </c>
      <c r="C25" s="28">
        <v>20647.7</v>
      </c>
      <c r="D25" s="29">
        <f t="shared" si="0"/>
        <v>96759.3</v>
      </c>
      <c r="E25" s="29">
        <f t="shared" si="1"/>
        <v>96667.7</v>
      </c>
      <c r="F25" s="30">
        <f t="shared" si="5"/>
        <v>91.60000000000582</v>
      </c>
      <c r="G25" s="29"/>
      <c r="H25" s="31"/>
      <c r="I25" s="32">
        <f t="shared" si="6"/>
        <v>0</v>
      </c>
      <c r="J25" s="33">
        <v>290</v>
      </c>
      <c r="K25" s="31">
        <v>263.9</v>
      </c>
      <c r="L25" s="32">
        <f t="shared" si="7"/>
        <v>26.100000000000023</v>
      </c>
      <c r="M25" s="33">
        <v>303.8</v>
      </c>
      <c r="N25" s="31">
        <v>186.2</v>
      </c>
      <c r="O25" s="32">
        <f t="shared" si="8"/>
        <v>117.60000000000002</v>
      </c>
      <c r="P25" s="33">
        <v>96090.5</v>
      </c>
      <c r="Q25" s="31">
        <v>96089.7</v>
      </c>
      <c r="R25" s="34">
        <f t="shared" si="9"/>
        <v>0.000832555414371062</v>
      </c>
      <c r="S25" s="32">
        <f t="shared" si="10"/>
        <v>0.8000000000029104</v>
      </c>
      <c r="T25" s="33">
        <v>75</v>
      </c>
      <c r="U25" s="31">
        <v>127.9</v>
      </c>
      <c r="V25" s="32">
        <f t="shared" si="11"/>
        <v>-52.900000000000006</v>
      </c>
      <c r="W25" s="35">
        <f t="shared" si="2"/>
        <v>117407</v>
      </c>
      <c r="X25" s="35">
        <f t="shared" si="3"/>
        <v>90438.3</v>
      </c>
      <c r="Y25" s="32">
        <f t="shared" si="12"/>
        <v>26968.699999999997</v>
      </c>
      <c r="Z25" s="39">
        <v>102361.9</v>
      </c>
      <c r="AA25" s="31">
        <v>83609.7</v>
      </c>
      <c r="AB25" s="32">
        <f t="shared" si="13"/>
        <v>18752.199999999997</v>
      </c>
      <c r="AC25" s="39">
        <v>8880</v>
      </c>
      <c r="AD25" s="31">
        <v>4838.8</v>
      </c>
      <c r="AE25" s="32">
        <f t="shared" si="14"/>
        <v>4041.2</v>
      </c>
      <c r="AF25" s="33"/>
      <c r="AG25" s="31"/>
      <c r="AH25" s="32">
        <f t="shared" si="15"/>
        <v>0</v>
      </c>
      <c r="AI25" s="33">
        <v>6165.1</v>
      </c>
      <c r="AJ25" s="31">
        <v>1989.8</v>
      </c>
      <c r="AK25" s="30">
        <f t="shared" si="4"/>
        <v>4175.3</v>
      </c>
      <c r="AL25" s="1">
        <f t="shared" si="16"/>
        <v>26877.09999999999</v>
      </c>
      <c r="AM25" s="1">
        <f t="shared" si="17"/>
        <v>0</v>
      </c>
    </row>
    <row r="26" spans="1:39" ht="17.25" thickBot="1">
      <c r="A26" s="27">
        <v>6</v>
      </c>
      <c r="B26" s="28" t="s">
        <v>21</v>
      </c>
      <c r="C26" s="64">
        <v>22703.2</v>
      </c>
      <c r="D26" s="29">
        <f t="shared" si="0"/>
        <v>52610.2</v>
      </c>
      <c r="E26" s="29">
        <f t="shared" si="1"/>
        <v>52608.9</v>
      </c>
      <c r="F26" s="30">
        <f t="shared" si="5"/>
        <v>1.2999999999956344</v>
      </c>
      <c r="G26" s="29"/>
      <c r="H26" s="31"/>
      <c r="I26" s="32">
        <f t="shared" si="6"/>
        <v>0</v>
      </c>
      <c r="J26" s="33"/>
      <c r="K26" s="31"/>
      <c r="L26" s="32">
        <f t="shared" si="7"/>
        <v>0</v>
      </c>
      <c r="M26" s="33"/>
      <c r="N26" s="31"/>
      <c r="O26" s="32">
        <f t="shared" si="8"/>
        <v>0</v>
      </c>
      <c r="P26" s="33">
        <v>52610.2</v>
      </c>
      <c r="Q26" s="31">
        <v>52608.9</v>
      </c>
      <c r="R26" s="34">
        <f t="shared" si="9"/>
        <v>0.0024710647818061856</v>
      </c>
      <c r="S26" s="32">
        <f t="shared" si="10"/>
        <v>1.2999999999956344</v>
      </c>
      <c r="T26" s="39"/>
      <c r="U26" s="65"/>
      <c r="V26" s="32">
        <f t="shared" si="11"/>
        <v>0</v>
      </c>
      <c r="W26" s="35">
        <f t="shared" si="2"/>
        <v>75313.4</v>
      </c>
      <c r="X26" s="35">
        <f t="shared" si="3"/>
        <v>58212.2</v>
      </c>
      <c r="Y26" s="32">
        <f t="shared" si="12"/>
        <v>17101.199999999997</v>
      </c>
      <c r="Z26" s="39">
        <v>54950</v>
      </c>
      <c r="AA26" s="31">
        <v>50981.2</v>
      </c>
      <c r="AB26" s="32">
        <f t="shared" si="13"/>
        <v>3968.800000000003</v>
      </c>
      <c r="AC26" s="39">
        <v>11403.399999999994</v>
      </c>
      <c r="AD26" s="31">
        <v>4841.8</v>
      </c>
      <c r="AE26" s="32">
        <f t="shared" si="14"/>
        <v>6561.599999999994</v>
      </c>
      <c r="AF26" s="33"/>
      <c r="AG26" s="31"/>
      <c r="AH26" s="32">
        <f t="shared" si="15"/>
        <v>0</v>
      </c>
      <c r="AI26" s="39">
        <v>8960</v>
      </c>
      <c r="AJ26" s="31">
        <v>2389.2</v>
      </c>
      <c r="AK26" s="30">
        <f t="shared" si="4"/>
        <v>6570.8</v>
      </c>
      <c r="AL26" s="1">
        <f t="shared" si="16"/>
        <v>17099.90000000001</v>
      </c>
      <c r="AM26" s="1">
        <f t="shared" si="17"/>
        <v>0</v>
      </c>
    </row>
    <row r="27" spans="1:39" ht="17.25" thickBot="1">
      <c r="A27" s="27">
        <v>7</v>
      </c>
      <c r="B27" s="28" t="s">
        <v>22</v>
      </c>
      <c r="C27" s="28">
        <v>3117</v>
      </c>
      <c r="D27" s="29">
        <f t="shared" si="0"/>
        <v>31891.899999999998</v>
      </c>
      <c r="E27" s="29">
        <f t="shared" si="1"/>
        <v>31925.2</v>
      </c>
      <c r="F27" s="30">
        <f t="shared" si="5"/>
        <v>-33.30000000000291</v>
      </c>
      <c r="G27" s="29"/>
      <c r="H27" s="31"/>
      <c r="I27" s="32">
        <f t="shared" si="6"/>
        <v>0</v>
      </c>
      <c r="J27" s="33"/>
      <c r="K27" s="31"/>
      <c r="L27" s="32">
        <f t="shared" si="7"/>
        <v>0</v>
      </c>
      <c r="M27" s="33">
        <v>32.3</v>
      </c>
      <c r="N27" s="31">
        <v>32.3</v>
      </c>
      <c r="O27" s="32">
        <f t="shared" si="8"/>
        <v>0</v>
      </c>
      <c r="P27" s="33">
        <v>31859.6</v>
      </c>
      <c r="Q27" s="31">
        <v>31892.9</v>
      </c>
      <c r="R27" s="34">
        <f t="shared" si="9"/>
        <v>-0.10441195375774204</v>
      </c>
      <c r="S27" s="32">
        <f t="shared" si="10"/>
        <v>-33.30000000000291</v>
      </c>
      <c r="T27" s="39"/>
      <c r="U27" s="65"/>
      <c r="V27" s="32">
        <f t="shared" si="11"/>
        <v>0</v>
      </c>
      <c r="W27" s="35">
        <f t="shared" si="2"/>
        <v>35008.899999999994</v>
      </c>
      <c r="X27" s="35">
        <f t="shared" si="3"/>
        <v>31414.7</v>
      </c>
      <c r="Y27" s="32">
        <f t="shared" si="12"/>
        <v>3594.1999999999935</v>
      </c>
      <c r="Z27" s="39">
        <v>30956.999999999996</v>
      </c>
      <c r="AA27" s="31">
        <v>28883.5</v>
      </c>
      <c r="AB27" s="32">
        <f t="shared" si="13"/>
        <v>2073.4999999999964</v>
      </c>
      <c r="AC27" s="39">
        <v>3721.9</v>
      </c>
      <c r="AD27" s="31">
        <v>2456.2</v>
      </c>
      <c r="AE27" s="32">
        <f t="shared" si="14"/>
        <v>1265.7000000000003</v>
      </c>
      <c r="AF27" s="33"/>
      <c r="AG27" s="31"/>
      <c r="AH27" s="32">
        <f t="shared" si="15"/>
        <v>0</v>
      </c>
      <c r="AI27" s="33">
        <v>330</v>
      </c>
      <c r="AJ27" s="31">
        <v>75</v>
      </c>
      <c r="AK27" s="30">
        <f t="shared" si="4"/>
        <v>255</v>
      </c>
      <c r="AL27" s="1">
        <f t="shared" si="16"/>
        <v>3627.4999999999964</v>
      </c>
      <c r="AM27" s="1">
        <f t="shared" si="17"/>
        <v>0</v>
      </c>
    </row>
    <row r="28" spans="1:39" ht="17.25" thickBot="1">
      <c r="A28" s="27">
        <v>8</v>
      </c>
      <c r="B28" s="28" t="s">
        <v>23</v>
      </c>
      <c r="C28" s="28">
        <v>9142.2</v>
      </c>
      <c r="D28" s="29">
        <f t="shared" si="0"/>
        <v>35877.2</v>
      </c>
      <c r="E28" s="29">
        <f t="shared" si="1"/>
        <v>35960.899999999994</v>
      </c>
      <c r="F28" s="30">
        <f t="shared" si="5"/>
        <v>-83.69999999999709</v>
      </c>
      <c r="G28" s="29"/>
      <c r="H28" s="31"/>
      <c r="I28" s="32">
        <f t="shared" si="6"/>
        <v>0</v>
      </c>
      <c r="J28" s="33"/>
      <c r="K28" s="31">
        <v>34.2</v>
      </c>
      <c r="L28" s="32">
        <f t="shared" si="7"/>
        <v>-34.2</v>
      </c>
      <c r="M28" s="33"/>
      <c r="N28" s="31"/>
      <c r="O28" s="32">
        <f t="shared" si="8"/>
        <v>0</v>
      </c>
      <c r="P28" s="33">
        <v>35877.2</v>
      </c>
      <c r="Q28" s="31">
        <v>35874.5</v>
      </c>
      <c r="R28" s="34">
        <f t="shared" si="9"/>
        <v>0.007526237299466445</v>
      </c>
      <c r="S28" s="32">
        <f t="shared" si="10"/>
        <v>2.6999999999970896</v>
      </c>
      <c r="T28" s="33"/>
      <c r="U28" s="31">
        <v>52.2</v>
      </c>
      <c r="V28" s="32">
        <f t="shared" si="11"/>
        <v>-52.2</v>
      </c>
      <c r="W28" s="35">
        <f t="shared" si="2"/>
        <v>45019.399999999994</v>
      </c>
      <c r="X28" s="35">
        <f t="shared" si="3"/>
        <v>39120.700000000004</v>
      </c>
      <c r="Y28" s="32">
        <f t="shared" si="12"/>
        <v>5898.69999999999</v>
      </c>
      <c r="Z28" s="39">
        <v>41898.823999999986</v>
      </c>
      <c r="AA28" s="31">
        <v>36663.4</v>
      </c>
      <c r="AB28" s="32">
        <f t="shared" si="13"/>
        <v>5235.4239999999845</v>
      </c>
      <c r="AC28" s="39">
        <v>2597.576000000008</v>
      </c>
      <c r="AD28" s="31">
        <v>1970.8</v>
      </c>
      <c r="AE28" s="32">
        <f t="shared" si="14"/>
        <v>626.7760000000083</v>
      </c>
      <c r="AF28" s="33"/>
      <c r="AG28" s="31"/>
      <c r="AH28" s="32">
        <f t="shared" si="15"/>
        <v>0</v>
      </c>
      <c r="AI28" s="33">
        <v>523</v>
      </c>
      <c r="AJ28" s="31">
        <v>486.5</v>
      </c>
      <c r="AK28" s="30">
        <f t="shared" si="4"/>
        <v>36.5</v>
      </c>
      <c r="AL28" s="1">
        <f t="shared" si="16"/>
        <v>5982.399999999987</v>
      </c>
      <c r="AM28" s="1">
        <f t="shared" si="17"/>
        <v>0</v>
      </c>
    </row>
    <row r="29" spans="1:39" ht="17.25" thickBot="1">
      <c r="A29" s="27">
        <v>9</v>
      </c>
      <c r="B29" s="28" t="s">
        <v>24</v>
      </c>
      <c r="C29" s="28">
        <v>2450.1</v>
      </c>
      <c r="D29" s="29">
        <f t="shared" si="0"/>
        <v>23339.5</v>
      </c>
      <c r="E29" s="29">
        <f t="shared" si="1"/>
        <v>23297.6</v>
      </c>
      <c r="F29" s="30">
        <f t="shared" si="5"/>
        <v>41.900000000001455</v>
      </c>
      <c r="G29" s="29"/>
      <c r="H29" s="31"/>
      <c r="I29" s="32">
        <f t="shared" si="6"/>
        <v>0</v>
      </c>
      <c r="J29" s="33"/>
      <c r="K29" s="31"/>
      <c r="L29" s="32">
        <f t="shared" si="7"/>
        <v>0</v>
      </c>
      <c r="M29" s="33">
        <v>279.2</v>
      </c>
      <c r="N29" s="31">
        <v>233</v>
      </c>
      <c r="O29" s="32">
        <f t="shared" si="8"/>
        <v>46.19999999999999</v>
      </c>
      <c r="P29" s="33">
        <v>23060.3</v>
      </c>
      <c r="Q29" s="31">
        <v>23058.6</v>
      </c>
      <c r="R29" s="34">
        <f t="shared" si="9"/>
        <v>0.007372520447905457</v>
      </c>
      <c r="S29" s="32">
        <f t="shared" si="10"/>
        <v>1.7000000000007276</v>
      </c>
      <c r="T29" s="33"/>
      <c r="U29" s="31">
        <v>6</v>
      </c>
      <c r="V29" s="32">
        <f t="shared" si="11"/>
        <v>-6</v>
      </c>
      <c r="W29" s="35">
        <f t="shared" si="2"/>
        <v>25789.600000000002</v>
      </c>
      <c r="X29" s="35">
        <f t="shared" si="3"/>
        <v>21435.3</v>
      </c>
      <c r="Y29" s="32">
        <f t="shared" si="12"/>
        <v>4354.300000000003</v>
      </c>
      <c r="Z29" s="39">
        <v>20817.2</v>
      </c>
      <c r="AA29" s="31">
        <v>19215.6</v>
      </c>
      <c r="AB29" s="32">
        <f t="shared" si="13"/>
        <v>1601.6000000000022</v>
      </c>
      <c r="AC29" s="39">
        <v>4672.4000000000015</v>
      </c>
      <c r="AD29" s="31">
        <v>2012.4</v>
      </c>
      <c r="AE29" s="32">
        <f t="shared" si="14"/>
        <v>2660.0000000000014</v>
      </c>
      <c r="AF29" s="33"/>
      <c r="AG29" s="31"/>
      <c r="AH29" s="32">
        <f t="shared" si="15"/>
        <v>0</v>
      </c>
      <c r="AI29" s="33">
        <v>300</v>
      </c>
      <c r="AJ29" s="31">
        <v>207.3</v>
      </c>
      <c r="AK29" s="30">
        <f t="shared" si="4"/>
        <v>92.69999999999999</v>
      </c>
      <c r="AL29" s="1">
        <f t="shared" si="16"/>
        <v>4312.399999999998</v>
      </c>
      <c r="AM29" s="1">
        <f t="shared" si="17"/>
        <v>0</v>
      </c>
    </row>
    <row r="30" spans="1:39" ht="17.25" thickBot="1">
      <c r="A30" s="27">
        <v>10</v>
      </c>
      <c r="B30" s="28" t="s">
        <v>25</v>
      </c>
      <c r="C30" s="28">
        <v>3482.4</v>
      </c>
      <c r="D30" s="29">
        <f t="shared" si="0"/>
        <v>37998.4</v>
      </c>
      <c r="E30" s="29">
        <f t="shared" si="1"/>
        <v>38002.7</v>
      </c>
      <c r="F30" s="30">
        <f t="shared" si="5"/>
        <v>-4.299999999995634</v>
      </c>
      <c r="G30" s="29"/>
      <c r="H30" s="31"/>
      <c r="I30" s="32">
        <f t="shared" si="6"/>
        <v>0</v>
      </c>
      <c r="J30" s="33"/>
      <c r="K30" s="31"/>
      <c r="L30" s="32">
        <f t="shared" si="7"/>
        <v>0</v>
      </c>
      <c r="M30" s="33"/>
      <c r="N30" s="31"/>
      <c r="O30" s="32">
        <f t="shared" si="8"/>
        <v>0</v>
      </c>
      <c r="P30" s="33">
        <v>37998.4</v>
      </c>
      <c r="Q30" s="31">
        <v>37996.5</v>
      </c>
      <c r="R30" s="34">
        <f t="shared" si="9"/>
        <v>0.0050004605687404245</v>
      </c>
      <c r="S30" s="32">
        <f t="shared" si="10"/>
        <v>1.9000000000014552</v>
      </c>
      <c r="T30" s="33"/>
      <c r="U30" s="31">
        <v>6.2</v>
      </c>
      <c r="V30" s="32">
        <f t="shared" si="11"/>
        <v>-6.2</v>
      </c>
      <c r="W30" s="35">
        <f t="shared" si="2"/>
        <v>41480.8</v>
      </c>
      <c r="X30" s="35">
        <f t="shared" si="3"/>
        <v>37925.4</v>
      </c>
      <c r="Y30" s="32">
        <f t="shared" si="12"/>
        <v>3555.4000000000015</v>
      </c>
      <c r="Z30" s="39">
        <v>33873.8</v>
      </c>
      <c r="AA30" s="31">
        <v>34096</v>
      </c>
      <c r="AB30" s="32">
        <f t="shared" si="13"/>
        <v>-222.1999999999971</v>
      </c>
      <c r="AC30" s="39">
        <v>6809</v>
      </c>
      <c r="AD30" s="31">
        <v>3466.6</v>
      </c>
      <c r="AE30" s="32">
        <f t="shared" si="14"/>
        <v>3342.4</v>
      </c>
      <c r="AF30" s="33"/>
      <c r="AG30" s="31"/>
      <c r="AH30" s="32">
        <f t="shared" si="15"/>
        <v>0</v>
      </c>
      <c r="AI30" s="33">
        <v>798</v>
      </c>
      <c r="AJ30" s="31">
        <v>362.8</v>
      </c>
      <c r="AK30" s="30">
        <f t="shared" si="4"/>
        <v>435.2</v>
      </c>
      <c r="AL30" s="1">
        <f t="shared" si="16"/>
        <v>3559.699999999997</v>
      </c>
      <c r="AM30" s="1">
        <f t="shared" si="17"/>
        <v>0</v>
      </c>
    </row>
    <row r="31" spans="1:39" ht="17.25" thickBot="1">
      <c r="A31" s="27">
        <v>11</v>
      </c>
      <c r="B31" s="28" t="s">
        <v>26</v>
      </c>
      <c r="C31" s="28">
        <v>8212.2</v>
      </c>
      <c r="D31" s="29">
        <f t="shared" si="0"/>
        <v>32364.2</v>
      </c>
      <c r="E31" s="29">
        <f t="shared" si="1"/>
        <v>32201.2</v>
      </c>
      <c r="F31" s="30">
        <f t="shared" si="5"/>
        <v>163</v>
      </c>
      <c r="G31" s="29"/>
      <c r="H31" s="31"/>
      <c r="I31" s="32">
        <f t="shared" si="6"/>
        <v>0</v>
      </c>
      <c r="J31" s="33">
        <v>112</v>
      </c>
      <c r="K31" s="31">
        <v>77</v>
      </c>
      <c r="L31" s="32">
        <f t="shared" si="7"/>
        <v>35</v>
      </c>
      <c r="M31" s="33">
        <v>685</v>
      </c>
      <c r="N31" s="31">
        <v>560</v>
      </c>
      <c r="O31" s="32">
        <f t="shared" si="8"/>
        <v>125</v>
      </c>
      <c r="P31" s="33">
        <v>31567.2</v>
      </c>
      <c r="Q31" s="31">
        <v>31564.2</v>
      </c>
      <c r="R31" s="34">
        <f t="shared" si="9"/>
        <v>0.009504438572813504</v>
      </c>
      <c r="S31" s="32">
        <f t="shared" si="10"/>
        <v>3</v>
      </c>
      <c r="T31" s="33"/>
      <c r="U31" s="31"/>
      <c r="V31" s="32">
        <f t="shared" si="11"/>
        <v>0</v>
      </c>
      <c r="W31" s="35">
        <f t="shared" si="2"/>
        <v>40576.4</v>
      </c>
      <c r="X31" s="35">
        <f t="shared" si="3"/>
        <v>40419.5</v>
      </c>
      <c r="Y31" s="32">
        <f t="shared" si="12"/>
        <v>156.90000000000146</v>
      </c>
      <c r="Z31" s="39">
        <v>32969.74602821309</v>
      </c>
      <c r="AA31" s="31">
        <v>35429.4</v>
      </c>
      <c r="AB31" s="32">
        <f t="shared" si="13"/>
        <v>-2459.653971786909</v>
      </c>
      <c r="AC31" s="39">
        <v>4561.253971786908</v>
      </c>
      <c r="AD31" s="31">
        <v>2996.5</v>
      </c>
      <c r="AE31" s="32">
        <f t="shared" si="14"/>
        <v>1564.7539717869076</v>
      </c>
      <c r="AF31" s="33"/>
      <c r="AG31" s="31"/>
      <c r="AH31" s="32">
        <f t="shared" si="15"/>
        <v>0</v>
      </c>
      <c r="AI31" s="33">
        <v>3045.4</v>
      </c>
      <c r="AJ31" s="31">
        <v>1993.6</v>
      </c>
      <c r="AK31" s="30">
        <f t="shared" si="4"/>
        <v>1051.8000000000002</v>
      </c>
      <c r="AL31" s="1">
        <f t="shared" si="16"/>
        <v>-6.099999999998545</v>
      </c>
      <c r="AM31" s="1">
        <f t="shared" si="17"/>
        <v>0</v>
      </c>
    </row>
    <row r="32" spans="1:39" ht="17.25" thickBot="1">
      <c r="A32" s="27">
        <v>12</v>
      </c>
      <c r="B32" s="28" t="s">
        <v>27</v>
      </c>
      <c r="C32" s="28">
        <v>20625</v>
      </c>
      <c r="D32" s="29">
        <f t="shared" si="0"/>
        <v>50899.5</v>
      </c>
      <c r="E32" s="29">
        <f t="shared" si="1"/>
        <v>50900.7</v>
      </c>
      <c r="F32" s="30">
        <f t="shared" si="5"/>
        <v>-1.1999999999970896</v>
      </c>
      <c r="G32" s="29"/>
      <c r="H32" s="31"/>
      <c r="I32" s="32">
        <f t="shared" si="6"/>
        <v>0</v>
      </c>
      <c r="J32" s="33">
        <v>24</v>
      </c>
      <c r="K32" s="31">
        <v>19.2</v>
      </c>
      <c r="L32" s="32">
        <f t="shared" si="7"/>
        <v>4.800000000000001</v>
      </c>
      <c r="M32" s="33">
        <v>138</v>
      </c>
      <c r="N32" s="31">
        <v>138.3</v>
      </c>
      <c r="O32" s="32">
        <f t="shared" si="8"/>
        <v>-0.30000000000001137</v>
      </c>
      <c r="P32" s="33">
        <v>50737.5</v>
      </c>
      <c r="Q32" s="31">
        <v>50737.2</v>
      </c>
      <c r="R32" s="34">
        <f t="shared" si="9"/>
        <v>0.0005912821361898379</v>
      </c>
      <c r="S32" s="32">
        <f t="shared" si="10"/>
        <v>0.3000000000029104</v>
      </c>
      <c r="T32" s="33"/>
      <c r="U32" s="31">
        <v>6</v>
      </c>
      <c r="V32" s="32">
        <f t="shared" si="11"/>
        <v>-6</v>
      </c>
      <c r="W32" s="35">
        <f t="shared" si="2"/>
        <v>71524.5</v>
      </c>
      <c r="X32" s="35">
        <f t="shared" si="3"/>
        <v>56966</v>
      </c>
      <c r="Y32" s="32">
        <f t="shared" si="12"/>
        <v>14558.5</v>
      </c>
      <c r="Z32" s="39">
        <v>64278.36000000001</v>
      </c>
      <c r="AA32" s="31">
        <v>51013.3</v>
      </c>
      <c r="AB32" s="32">
        <f t="shared" si="13"/>
        <v>13265.060000000005</v>
      </c>
      <c r="AC32" s="39">
        <v>6348.539999999986</v>
      </c>
      <c r="AD32" s="31">
        <v>4707</v>
      </c>
      <c r="AE32" s="32">
        <f t="shared" si="14"/>
        <v>1641.5399999999863</v>
      </c>
      <c r="AF32" s="33"/>
      <c r="AG32" s="31"/>
      <c r="AH32" s="32">
        <f t="shared" si="15"/>
        <v>0</v>
      </c>
      <c r="AI32" s="33">
        <v>897.5999999999999</v>
      </c>
      <c r="AJ32" s="31">
        <v>1245.7</v>
      </c>
      <c r="AK32" s="30">
        <f t="shared" si="4"/>
        <v>-348.10000000000014</v>
      </c>
      <c r="AL32" s="1">
        <f t="shared" si="16"/>
        <v>14559.699999999997</v>
      </c>
      <c r="AM32" s="1">
        <f t="shared" si="17"/>
        <v>0</v>
      </c>
    </row>
    <row r="33" spans="1:39" ht="17.25" thickBot="1">
      <c r="A33" s="27">
        <v>13</v>
      </c>
      <c r="B33" s="28" t="s">
        <v>28</v>
      </c>
      <c r="C33" s="28">
        <v>19790.8</v>
      </c>
      <c r="D33" s="29">
        <f t="shared" si="0"/>
        <v>15128.8</v>
      </c>
      <c r="E33" s="29">
        <v>6809.7</v>
      </c>
      <c r="F33" s="30">
        <f t="shared" si="5"/>
        <v>8319.099999999999</v>
      </c>
      <c r="G33" s="29"/>
      <c r="H33" s="31"/>
      <c r="I33" s="32">
        <f t="shared" si="6"/>
        <v>0</v>
      </c>
      <c r="J33" s="33"/>
      <c r="K33" s="31"/>
      <c r="L33" s="32">
        <f t="shared" si="7"/>
        <v>0</v>
      </c>
      <c r="M33" s="33">
        <v>140</v>
      </c>
      <c r="N33" s="31">
        <v>70</v>
      </c>
      <c r="O33" s="32">
        <f t="shared" si="8"/>
        <v>70</v>
      </c>
      <c r="P33" s="33">
        <v>14988.8</v>
      </c>
      <c r="Q33" s="31">
        <v>6879.8</v>
      </c>
      <c r="R33" s="34">
        <f t="shared" si="9"/>
        <v>117.8667984534434</v>
      </c>
      <c r="S33" s="32">
        <f t="shared" si="10"/>
        <v>8108.999999999999</v>
      </c>
      <c r="T33" s="33"/>
      <c r="U33" s="31"/>
      <c r="V33" s="32">
        <f t="shared" si="11"/>
        <v>0</v>
      </c>
      <c r="W33" s="35">
        <f t="shared" si="2"/>
        <v>34919.6</v>
      </c>
      <c r="X33" s="35">
        <f t="shared" si="3"/>
        <v>22878.800000000003</v>
      </c>
      <c r="Y33" s="32">
        <f>W33-X33</f>
        <v>12040.799999999996</v>
      </c>
      <c r="Z33" s="39">
        <v>23091.6</v>
      </c>
      <c r="AA33" s="31">
        <v>20234.9</v>
      </c>
      <c r="AB33" s="32">
        <f t="shared" si="13"/>
        <v>2856.699999999997</v>
      </c>
      <c r="AC33" s="39">
        <v>5728</v>
      </c>
      <c r="AD33" s="31">
        <v>1719.9</v>
      </c>
      <c r="AE33" s="32">
        <f t="shared" si="14"/>
        <v>4008.1</v>
      </c>
      <c r="AF33" s="33"/>
      <c r="AG33" s="31"/>
      <c r="AH33" s="32">
        <f t="shared" si="15"/>
        <v>0</v>
      </c>
      <c r="AI33" s="33">
        <v>6100</v>
      </c>
      <c r="AJ33" s="31">
        <v>924</v>
      </c>
      <c r="AK33" s="30">
        <f t="shared" si="4"/>
        <v>5176</v>
      </c>
      <c r="AL33" s="1">
        <f t="shared" si="16"/>
        <v>3721.699999999997</v>
      </c>
      <c r="AM33" s="1">
        <f t="shared" si="17"/>
        <v>0</v>
      </c>
    </row>
    <row r="34" spans="1:39" ht="17.25" thickBot="1">
      <c r="A34" s="27">
        <v>14</v>
      </c>
      <c r="B34" s="28" t="s">
        <v>29</v>
      </c>
      <c r="C34" s="28">
        <v>1112.5</v>
      </c>
      <c r="D34" s="29">
        <f t="shared" si="0"/>
        <v>12046.800000000001</v>
      </c>
      <c r="E34" s="29">
        <f>H34+K34+N34+Q34+U34</f>
        <v>12055.8</v>
      </c>
      <c r="F34" s="30">
        <f t="shared" si="5"/>
        <v>-8.999999999998181</v>
      </c>
      <c r="G34" s="29"/>
      <c r="H34" s="31"/>
      <c r="I34" s="32">
        <f t="shared" si="6"/>
        <v>0</v>
      </c>
      <c r="J34" s="33"/>
      <c r="K34" s="31"/>
      <c r="L34" s="32">
        <f t="shared" si="7"/>
        <v>0</v>
      </c>
      <c r="M34" s="33"/>
      <c r="N34" s="31"/>
      <c r="O34" s="32">
        <f t="shared" si="8"/>
        <v>0</v>
      </c>
      <c r="P34" s="33">
        <v>12046.800000000001</v>
      </c>
      <c r="Q34" s="31">
        <v>12046.4</v>
      </c>
      <c r="R34" s="34">
        <f t="shared" si="9"/>
        <v>0.003320494089532601</v>
      </c>
      <c r="S34" s="32">
        <f t="shared" si="10"/>
        <v>0.4000000000014552</v>
      </c>
      <c r="T34" s="33"/>
      <c r="U34" s="31">
        <v>9.4</v>
      </c>
      <c r="V34" s="32">
        <f t="shared" si="11"/>
        <v>-9.4</v>
      </c>
      <c r="W34" s="35">
        <f t="shared" si="2"/>
        <v>13159.300000000001</v>
      </c>
      <c r="X34" s="35">
        <f t="shared" si="3"/>
        <v>12028.199999999999</v>
      </c>
      <c r="Y34" s="32">
        <f t="shared" si="12"/>
        <v>1131.1000000000022</v>
      </c>
      <c r="Z34" s="39">
        <v>12090.2</v>
      </c>
      <c r="AA34" s="31">
        <v>11522.8</v>
      </c>
      <c r="AB34" s="32">
        <f t="shared" si="13"/>
        <v>567.4000000000015</v>
      </c>
      <c r="AC34" s="39">
        <v>1069.1000000000004</v>
      </c>
      <c r="AD34" s="31">
        <v>505.4</v>
      </c>
      <c r="AE34" s="32">
        <f t="shared" si="14"/>
        <v>563.7000000000004</v>
      </c>
      <c r="AF34" s="33"/>
      <c r="AG34" s="31"/>
      <c r="AH34" s="32">
        <f t="shared" si="15"/>
        <v>0</v>
      </c>
      <c r="AI34" s="33">
        <v>0</v>
      </c>
      <c r="AJ34" s="31">
        <v>0</v>
      </c>
      <c r="AK34" s="30">
        <f t="shared" si="4"/>
        <v>0</v>
      </c>
      <c r="AL34" s="1">
        <f t="shared" si="16"/>
        <v>1140.1000000000004</v>
      </c>
      <c r="AM34" s="1">
        <f t="shared" si="17"/>
        <v>0</v>
      </c>
    </row>
    <row r="35" spans="1:39" ht="17.25" thickBot="1">
      <c r="A35" s="27">
        <v>15</v>
      </c>
      <c r="B35" s="28" t="s">
        <v>30</v>
      </c>
      <c r="C35" s="28">
        <v>7783.8</v>
      </c>
      <c r="D35" s="29">
        <f t="shared" si="0"/>
        <v>40605</v>
      </c>
      <c r="E35" s="29">
        <f t="shared" si="1"/>
        <v>40602</v>
      </c>
      <c r="F35" s="30">
        <f t="shared" si="5"/>
        <v>3</v>
      </c>
      <c r="G35" s="29"/>
      <c r="H35" s="31"/>
      <c r="I35" s="32">
        <f t="shared" si="6"/>
        <v>0</v>
      </c>
      <c r="J35" s="33"/>
      <c r="K35" s="31"/>
      <c r="L35" s="32">
        <f t="shared" si="7"/>
        <v>0</v>
      </c>
      <c r="M35" s="33"/>
      <c r="N35" s="31"/>
      <c r="O35" s="32">
        <f t="shared" si="8"/>
        <v>0</v>
      </c>
      <c r="P35" s="33">
        <v>40605</v>
      </c>
      <c r="Q35" s="31">
        <v>40602</v>
      </c>
      <c r="R35" s="34">
        <f t="shared" si="9"/>
        <v>0.007388798581350672</v>
      </c>
      <c r="S35" s="32">
        <f t="shared" si="10"/>
        <v>3</v>
      </c>
      <c r="T35" s="33"/>
      <c r="U35" s="31"/>
      <c r="V35" s="32">
        <f t="shared" si="11"/>
        <v>0</v>
      </c>
      <c r="W35" s="35">
        <f t="shared" si="2"/>
        <v>48388.8</v>
      </c>
      <c r="X35" s="35">
        <f t="shared" si="3"/>
        <v>42281.5</v>
      </c>
      <c r="Y35" s="32">
        <f t="shared" si="12"/>
        <v>6107.300000000003</v>
      </c>
      <c r="Z35" s="39">
        <v>38785.8</v>
      </c>
      <c r="AA35" s="31">
        <v>38203</v>
      </c>
      <c r="AB35" s="32">
        <f t="shared" si="13"/>
        <v>582.8000000000029</v>
      </c>
      <c r="AC35" s="39">
        <v>5455</v>
      </c>
      <c r="AD35" s="31">
        <v>3810.5</v>
      </c>
      <c r="AE35" s="32">
        <f t="shared" si="14"/>
        <v>1644.5</v>
      </c>
      <c r="AF35" s="33"/>
      <c r="AG35" s="31"/>
      <c r="AH35" s="32">
        <f t="shared" si="15"/>
        <v>0</v>
      </c>
      <c r="AI35" s="33">
        <v>4148</v>
      </c>
      <c r="AJ35" s="31">
        <v>268</v>
      </c>
      <c r="AK35" s="30">
        <f t="shared" si="4"/>
        <v>3880</v>
      </c>
      <c r="AL35" s="1">
        <f t="shared" si="16"/>
        <v>6104.300000000003</v>
      </c>
      <c r="AM35" s="1">
        <f t="shared" si="17"/>
        <v>0</v>
      </c>
    </row>
    <row r="36" spans="1:39" ht="17.25" thickBot="1">
      <c r="A36" s="27">
        <v>16</v>
      </c>
      <c r="B36" s="28" t="s">
        <v>31</v>
      </c>
      <c r="C36" s="64">
        <v>2202.765</v>
      </c>
      <c r="D36" s="66">
        <f t="shared" si="0"/>
        <v>10587.3</v>
      </c>
      <c r="E36" s="29">
        <f t="shared" si="1"/>
        <v>10585.5</v>
      </c>
      <c r="F36" s="30">
        <f t="shared" si="5"/>
        <v>1.7999999999992724</v>
      </c>
      <c r="G36" s="29"/>
      <c r="H36" s="31"/>
      <c r="I36" s="32">
        <f t="shared" si="6"/>
        <v>0</v>
      </c>
      <c r="J36" s="33"/>
      <c r="K36" s="31"/>
      <c r="L36" s="32">
        <f t="shared" si="7"/>
        <v>0</v>
      </c>
      <c r="M36" s="33"/>
      <c r="N36" s="31"/>
      <c r="O36" s="32">
        <f t="shared" si="8"/>
        <v>0</v>
      </c>
      <c r="P36" s="33">
        <v>10587.3</v>
      </c>
      <c r="Q36" s="31">
        <v>10585.5</v>
      </c>
      <c r="R36" s="34">
        <f t="shared" si="9"/>
        <v>0.01700439280146684</v>
      </c>
      <c r="S36" s="32">
        <f t="shared" si="10"/>
        <v>1.7999999999992724</v>
      </c>
      <c r="T36" s="39"/>
      <c r="U36" s="31"/>
      <c r="V36" s="32">
        <f t="shared" si="11"/>
        <v>0</v>
      </c>
      <c r="W36" s="63">
        <f t="shared" si="2"/>
        <v>12790.064999999999</v>
      </c>
      <c r="X36" s="35">
        <f t="shared" si="3"/>
        <v>12423.8</v>
      </c>
      <c r="Y36" s="32">
        <f t="shared" si="12"/>
        <v>366.2649999999994</v>
      </c>
      <c r="Z36" s="39">
        <v>11238.157709698291</v>
      </c>
      <c r="AA36" s="31">
        <v>11574.4</v>
      </c>
      <c r="AB36" s="32">
        <f t="shared" si="13"/>
        <v>-336.24229030170864</v>
      </c>
      <c r="AC36" s="39">
        <v>1095.7323078497084</v>
      </c>
      <c r="AD36" s="31">
        <v>831.4</v>
      </c>
      <c r="AE36" s="32">
        <f t="shared" si="14"/>
        <v>264.3323078497084</v>
      </c>
      <c r="AF36" s="33"/>
      <c r="AG36" s="31"/>
      <c r="AH36" s="32">
        <f t="shared" si="15"/>
        <v>0</v>
      </c>
      <c r="AI36" s="39">
        <v>456.174982452</v>
      </c>
      <c r="AJ36" s="31">
        <v>18</v>
      </c>
      <c r="AK36" s="30">
        <f t="shared" si="4"/>
        <v>438.174982452</v>
      </c>
      <c r="AL36" s="1">
        <f t="shared" si="16"/>
        <v>364.46500000000015</v>
      </c>
      <c r="AM36" s="1">
        <f t="shared" si="17"/>
        <v>0</v>
      </c>
    </row>
    <row r="37" spans="1:39" ht="17.25" thickBot="1">
      <c r="A37" s="27">
        <v>17</v>
      </c>
      <c r="B37" s="28" t="s">
        <v>32</v>
      </c>
      <c r="C37" s="28">
        <v>10066.3</v>
      </c>
      <c r="D37" s="29">
        <f t="shared" si="0"/>
        <v>22653.399999999998</v>
      </c>
      <c r="E37" s="29">
        <f t="shared" si="1"/>
        <v>22723.3</v>
      </c>
      <c r="F37" s="30">
        <f t="shared" si="5"/>
        <v>-69.90000000000146</v>
      </c>
      <c r="G37" s="29"/>
      <c r="H37" s="31"/>
      <c r="I37" s="32">
        <f t="shared" si="6"/>
        <v>0</v>
      </c>
      <c r="J37" s="33"/>
      <c r="K37" s="31"/>
      <c r="L37" s="32">
        <f t="shared" si="7"/>
        <v>0</v>
      </c>
      <c r="M37" s="33"/>
      <c r="N37" s="31"/>
      <c r="O37" s="32">
        <f t="shared" si="8"/>
        <v>0</v>
      </c>
      <c r="P37" s="33">
        <v>22653.399999999998</v>
      </c>
      <c r="Q37" s="31">
        <v>22651.3</v>
      </c>
      <c r="R37" s="34">
        <f t="shared" si="9"/>
        <v>0.009270991068938847</v>
      </c>
      <c r="S37" s="32">
        <f t="shared" si="10"/>
        <v>2.099999999998545</v>
      </c>
      <c r="T37" s="33"/>
      <c r="U37" s="31">
        <v>72</v>
      </c>
      <c r="V37" s="32">
        <f t="shared" si="11"/>
        <v>-72</v>
      </c>
      <c r="W37" s="35">
        <f t="shared" si="2"/>
        <v>32719.699999999997</v>
      </c>
      <c r="X37" s="35">
        <f t="shared" si="3"/>
        <v>28301.9</v>
      </c>
      <c r="Y37" s="32">
        <f t="shared" si="12"/>
        <v>4417.799999999996</v>
      </c>
      <c r="Z37" s="39">
        <v>26238.85</v>
      </c>
      <c r="AA37" s="31">
        <v>24923.9</v>
      </c>
      <c r="AB37" s="32">
        <f t="shared" si="13"/>
        <v>1314.949999999997</v>
      </c>
      <c r="AC37" s="39">
        <v>4171</v>
      </c>
      <c r="AD37" s="31">
        <v>3318</v>
      </c>
      <c r="AE37" s="32">
        <f t="shared" si="14"/>
        <v>853</v>
      </c>
      <c r="AF37" s="33"/>
      <c r="AG37" s="31"/>
      <c r="AH37" s="32">
        <f t="shared" si="15"/>
        <v>0</v>
      </c>
      <c r="AI37" s="39">
        <v>2309.85</v>
      </c>
      <c r="AJ37" s="31">
        <v>60</v>
      </c>
      <c r="AK37" s="30">
        <f t="shared" si="4"/>
        <v>2249.85</v>
      </c>
      <c r="AL37" s="1">
        <f t="shared" si="16"/>
        <v>4487.699999999997</v>
      </c>
      <c r="AM37" s="1">
        <f t="shared" si="17"/>
        <v>0</v>
      </c>
    </row>
    <row r="38" spans="1:39" ht="17.25" thickBot="1">
      <c r="A38" s="27">
        <v>18</v>
      </c>
      <c r="B38" s="28" t="s">
        <v>33</v>
      </c>
      <c r="C38" s="28">
        <v>779.3</v>
      </c>
      <c r="D38" s="29">
        <f t="shared" si="0"/>
        <v>13547.1</v>
      </c>
      <c r="E38" s="29">
        <f t="shared" si="1"/>
        <v>13616.4</v>
      </c>
      <c r="F38" s="30">
        <f t="shared" si="5"/>
        <v>-69.29999999999927</v>
      </c>
      <c r="G38" s="29"/>
      <c r="H38" s="31"/>
      <c r="I38" s="32">
        <f t="shared" si="6"/>
        <v>0</v>
      </c>
      <c r="J38" s="33"/>
      <c r="K38" s="31"/>
      <c r="L38" s="32">
        <f t="shared" si="7"/>
        <v>0</v>
      </c>
      <c r="M38" s="33">
        <v>200</v>
      </c>
      <c r="N38" s="31">
        <v>200</v>
      </c>
      <c r="O38" s="32">
        <f t="shared" si="8"/>
        <v>0</v>
      </c>
      <c r="P38" s="33">
        <v>13347.1</v>
      </c>
      <c r="Q38" s="31">
        <v>13344.4</v>
      </c>
      <c r="R38" s="34">
        <f t="shared" si="9"/>
        <v>0.020233206438661368</v>
      </c>
      <c r="S38" s="32">
        <f t="shared" si="10"/>
        <v>2.7000000000007276</v>
      </c>
      <c r="T38" s="33"/>
      <c r="U38" s="31">
        <v>72</v>
      </c>
      <c r="V38" s="32">
        <f t="shared" si="11"/>
        <v>-72</v>
      </c>
      <c r="W38" s="35">
        <f t="shared" si="2"/>
        <v>14326.4</v>
      </c>
      <c r="X38" s="35">
        <f t="shared" si="3"/>
        <v>13194.7</v>
      </c>
      <c r="Y38" s="32">
        <f t="shared" si="12"/>
        <v>1131.699999999999</v>
      </c>
      <c r="Z38" s="39">
        <v>13115.8356</v>
      </c>
      <c r="AA38" s="31">
        <v>12012.7</v>
      </c>
      <c r="AB38" s="32">
        <f t="shared" si="13"/>
        <v>1103.1355999999996</v>
      </c>
      <c r="AC38" s="39">
        <v>942.5643999999993</v>
      </c>
      <c r="AD38" s="31">
        <v>884</v>
      </c>
      <c r="AE38" s="32">
        <f t="shared" si="14"/>
        <v>58.564399999999296</v>
      </c>
      <c r="AF38" s="33"/>
      <c r="AG38" s="31"/>
      <c r="AH38" s="32">
        <f t="shared" si="15"/>
        <v>0</v>
      </c>
      <c r="AI38" s="33">
        <v>268</v>
      </c>
      <c r="AJ38" s="31">
        <v>298</v>
      </c>
      <c r="AK38" s="30">
        <f t="shared" si="4"/>
        <v>-30</v>
      </c>
      <c r="AL38" s="1">
        <f t="shared" si="16"/>
        <v>1200.9999999999982</v>
      </c>
      <c r="AM38" s="1">
        <f t="shared" si="17"/>
        <v>0</v>
      </c>
    </row>
    <row r="39" spans="1:39" ht="17.25" thickBot="1">
      <c r="A39" s="27">
        <v>19</v>
      </c>
      <c r="B39" s="28" t="s">
        <v>34</v>
      </c>
      <c r="C39" s="28">
        <v>5008.2</v>
      </c>
      <c r="D39" s="29">
        <f t="shared" si="0"/>
        <v>23584.700000000004</v>
      </c>
      <c r="E39" s="29">
        <f t="shared" si="1"/>
        <v>23609</v>
      </c>
      <c r="F39" s="30">
        <f t="shared" si="5"/>
        <v>-24.299999999995634</v>
      </c>
      <c r="G39" s="29"/>
      <c r="H39" s="31"/>
      <c r="I39" s="32">
        <f t="shared" si="6"/>
        <v>0</v>
      </c>
      <c r="J39" s="33">
        <v>21</v>
      </c>
      <c r="K39" s="31">
        <v>20</v>
      </c>
      <c r="L39" s="32">
        <f t="shared" si="7"/>
        <v>1</v>
      </c>
      <c r="M39" s="33"/>
      <c r="N39" s="31"/>
      <c r="O39" s="32">
        <f t="shared" si="8"/>
        <v>0</v>
      </c>
      <c r="P39" s="33">
        <v>23563.700000000004</v>
      </c>
      <c r="Q39" s="31">
        <v>23585.8</v>
      </c>
      <c r="R39" s="34">
        <f t="shared" si="9"/>
        <v>-0.09370044687903276</v>
      </c>
      <c r="S39" s="32">
        <f t="shared" si="10"/>
        <v>-22.099999999994907</v>
      </c>
      <c r="T39" s="33"/>
      <c r="U39" s="31">
        <v>3.2</v>
      </c>
      <c r="V39" s="32">
        <f t="shared" si="11"/>
        <v>-3.2</v>
      </c>
      <c r="W39" s="35">
        <f t="shared" si="2"/>
        <v>28592.9</v>
      </c>
      <c r="X39" s="35">
        <f t="shared" si="3"/>
        <v>22846.1</v>
      </c>
      <c r="Y39" s="32">
        <f t="shared" si="12"/>
        <v>5746.800000000003</v>
      </c>
      <c r="Z39" s="39">
        <v>25084.2</v>
      </c>
      <c r="AA39" s="31">
        <v>21046.6</v>
      </c>
      <c r="AB39" s="32">
        <f t="shared" si="13"/>
        <v>4037.600000000002</v>
      </c>
      <c r="AC39" s="39">
        <v>2022.2000000000007</v>
      </c>
      <c r="AD39" s="31">
        <v>1799.5</v>
      </c>
      <c r="AE39" s="32">
        <f t="shared" si="14"/>
        <v>222.70000000000073</v>
      </c>
      <c r="AF39" s="33"/>
      <c r="AG39" s="31"/>
      <c r="AH39" s="32">
        <f t="shared" si="15"/>
        <v>0</v>
      </c>
      <c r="AI39" s="33">
        <v>1486.5</v>
      </c>
      <c r="AJ39" s="31">
        <v>0</v>
      </c>
      <c r="AK39" s="30">
        <f t="shared" si="4"/>
        <v>1486.5</v>
      </c>
      <c r="AL39" s="1">
        <f t="shared" si="16"/>
        <v>5771.100000000002</v>
      </c>
      <c r="AM39" s="1">
        <f t="shared" si="17"/>
        <v>0</v>
      </c>
    </row>
    <row r="40" spans="1:39" ht="17.25" thickBot="1">
      <c r="A40" s="27">
        <v>20</v>
      </c>
      <c r="B40" s="28" t="s">
        <v>35</v>
      </c>
      <c r="C40" s="28">
        <v>2370.6</v>
      </c>
      <c r="D40" s="29">
        <f t="shared" si="0"/>
        <v>18145.600000000002</v>
      </c>
      <c r="E40" s="29">
        <f t="shared" si="1"/>
        <v>18159.3</v>
      </c>
      <c r="F40" s="30">
        <f t="shared" si="5"/>
        <v>-13.69999999999709</v>
      </c>
      <c r="G40" s="29"/>
      <c r="H40" s="31"/>
      <c r="I40" s="32">
        <f t="shared" si="6"/>
        <v>0</v>
      </c>
      <c r="J40" s="33"/>
      <c r="K40" s="31"/>
      <c r="L40" s="32">
        <f t="shared" si="7"/>
        <v>0</v>
      </c>
      <c r="M40" s="33"/>
      <c r="N40" s="31"/>
      <c r="O40" s="32">
        <f t="shared" si="8"/>
        <v>0</v>
      </c>
      <c r="P40" s="33">
        <v>18145.600000000002</v>
      </c>
      <c r="Q40" s="31">
        <v>18142.5</v>
      </c>
      <c r="R40" s="34">
        <f t="shared" si="9"/>
        <v>0.017086950530534287</v>
      </c>
      <c r="S40" s="32">
        <f t="shared" si="10"/>
        <v>3.100000000002183</v>
      </c>
      <c r="T40" s="39"/>
      <c r="U40" s="31">
        <v>16.8</v>
      </c>
      <c r="V40" s="32">
        <f t="shared" si="11"/>
        <v>-16.8</v>
      </c>
      <c r="W40" s="63">
        <f t="shared" si="2"/>
        <v>20516.2</v>
      </c>
      <c r="X40" s="35">
        <f t="shared" si="3"/>
        <v>18848.399999999998</v>
      </c>
      <c r="Y40" s="32">
        <f>W40-X40</f>
        <v>1667.800000000003</v>
      </c>
      <c r="Z40" s="39">
        <v>19075.850000000002</v>
      </c>
      <c r="AA40" s="31">
        <v>17751.3</v>
      </c>
      <c r="AB40" s="32">
        <f t="shared" si="13"/>
        <v>1324.550000000003</v>
      </c>
      <c r="AC40" s="39">
        <v>1041.75</v>
      </c>
      <c r="AD40" s="31">
        <v>737.1</v>
      </c>
      <c r="AE40" s="32">
        <f t="shared" si="14"/>
        <v>304.65</v>
      </c>
      <c r="AF40" s="33"/>
      <c r="AG40" s="31"/>
      <c r="AH40" s="32">
        <f t="shared" si="15"/>
        <v>0</v>
      </c>
      <c r="AI40" s="33">
        <v>398.6</v>
      </c>
      <c r="AJ40" s="31">
        <v>360</v>
      </c>
      <c r="AK40" s="30">
        <f t="shared" si="4"/>
        <v>38.60000000000002</v>
      </c>
      <c r="AL40" s="1">
        <f t="shared" si="16"/>
        <v>1681.5</v>
      </c>
      <c r="AM40" s="1">
        <f t="shared" si="17"/>
        <v>0</v>
      </c>
    </row>
    <row r="41" spans="1:39" ht="17.25" thickBot="1">
      <c r="A41" s="27">
        <v>21</v>
      </c>
      <c r="B41" s="28" t="s">
        <v>36</v>
      </c>
      <c r="C41" s="28">
        <v>1923.6</v>
      </c>
      <c r="D41" s="29">
        <f t="shared" si="0"/>
        <v>21762.4</v>
      </c>
      <c r="E41" s="29">
        <f t="shared" si="1"/>
        <v>21762.2</v>
      </c>
      <c r="F41" s="30">
        <f t="shared" si="5"/>
        <v>0.2000000000007276</v>
      </c>
      <c r="G41" s="29"/>
      <c r="H41" s="31"/>
      <c r="I41" s="32">
        <f t="shared" si="6"/>
        <v>0</v>
      </c>
      <c r="J41" s="33"/>
      <c r="K41" s="31"/>
      <c r="L41" s="32">
        <f t="shared" si="7"/>
        <v>0</v>
      </c>
      <c r="M41" s="33">
        <v>85.19999999999999</v>
      </c>
      <c r="N41" s="31">
        <v>85.2</v>
      </c>
      <c r="O41" s="32">
        <f t="shared" si="8"/>
        <v>0</v>
      </c>
      <c r="P41" s="33">
        <v>21677.2</v>
      </c>
      <c r="Q41" s="31">
        <v>21677</v>
      </c>
      <c r="R41" s="34">
        <f t="shared" si="9"/>
        <v>0.0009226368962528376</v>
      </c>
      <c r="S41" s="32">
        <f t="shared" si="10"/>
        <v>0.2000000000007276</v>
      </c>
      <c r="T41" s="33"/>
      <c r="U41" s="31"/>
      <c r="V41" s="32">
        <f t="shared" si="11"/>
        <v>0</v>
      </c>
      <c r="W41" s="35">
        <f t="shared" si="2"/>
        <v>23686.000000000004</v>
      </c>
      <c r="X41" s="35">
        <f t="shared" si="3"/>
        <v>18938.4</v>
      </c>
      <c r="Y41" s="32">
        <f t="shared" si="12"/>
        <v>4747.600000000002</v>
      </c>
      <c r="Z41" s="39">
        <v>18512</v>
      </c>
      <c r="AA41" s="31">
        <v>15288.4</v>
      </c>
      <c r="AB41" s="32">
        <f t="shared" si="13"/>
        <v>3223.6000000000004</v>
      </c>
      <c r="AC41" s="39">
        <v>3390.0000000000036</v>
      </c>
      <c r="AD41" s="31">
        <v>3650</v>
      </c>
      <c r="AE41" s="32">
        <f t="shared" si="14"/>
        <v>-259.99999999999636</v>
      </c>
      <c r="AF41" s="33"/>
      <c r="AG41" s="31"/>
      <c r="AH41" s="32">
        <f t="shared" si="15"/>
        <v>0</v>
      </c>
      <c r="AI41" s="33">
        <v>1784</v>
      </c>
      <c r="AJ41" s="31">
        <v>0</v>
      </c>
      <c r="AK41" s="30">
        <f t="shared" si="4"/>
        <v>1784</v>
      </c>
      <c r="AL41" s="1">
        <f t="shared" si="16"/>
        <v>4747.399999999998</v>
      </c>
      <c r="AM41" s="1">
        <f t="shared" si="17"/>
        <v>0</v>
      </c>
    </row>
    <row r="42" spans="1:39" ht="17.25" thickBot="1">
      <c r="A42" s="27">
        <v>22</v>
      </c>
      <c r="B42" s="28" t="s">
        <v>37</v>
      </c>
      <c r="C42" s="28">
        <v>5302.4</v>
      </c>
      <c r="D42" s="29">
        <f t="shared" si="0"/>
        <v>21371.100000000002</v>
      </c>
      <c r="E42" s="29">
        <f t="shared" si="1"/>
        <v>21475.9</v>
      </c>
      <c r="F42" s="30">
        <f t="shared" si="5"/>
        <v>-104.79999999999927</v>
      </c>
      <c r="G42" s="29"/>
      <c r="H42" s="31"/>
      <c r="I42" s="32">
        <f t="shared" si="6"/>
        <v>0</v>
      </c>
      <c r="J42" s="33"/>
      <c r="K42" s="31"/>
      <c r="L42" s="32">
        <f t="shared" si="7"/>
        <v>0</v>
      </c>
      <c r="M42" s="33">
        <v>34.4</v>
      </c>
      <c r="N42" s="31">
        <v>34.4</v>
      </c>
      <c r="O42" s="32">
        <f t="shared" si="8"/>
        <v>0</v>
      </c>
      <c r="P42" s="33">
        <v>21336.7</v>
      </c>
      <c r="Q42" s="31">
        <v>21334.6</v>
      </c>
      <c r="R42" s="34">
        <f t="shared" si="9"/>
        <v>0.009843165562054985</v>
      </c>
      <c r="S42" s="32">
        <f t="shared" si="10"/>
        <v>2.100000000002183</v>
      </c>
      <c r="T42" s="33"/>
      <c r="U42" s="31">
        <v>106.9</v>
      </c>
      <c r="V42" s="32">
        <f t="shared" si="11"/>
        <v>-106.9</v>
      </c>
      <c r="W42" s="35">
        <f t="shared" si="2"/>
        <v>26673.5</v>
      </c>
      <c r="X42" s="35">
        <f t="shared" si="3"/>
        <v>25845.5</v>
      </c>
      <c r="Y42" s="32">
        <f t="shared" si="12"/>
        <v>828</v>
      </c>
      <c r="Z42" s="39">
        <v>22303.1</v>
      </c>
      <c r="AA42" s="31">
        <v>23997.9</v>
      </c>
      <c r="AB42" s="32">
        <f t="shared" si="13"/>
        <v>-1694.800000000003</v>
      </c>
      <c r="AC42" s="39">
        <v>3422.4000000000015</v>
      </c>
      <c r="AD42" s="31">
        <v>1419.6</v>
      </c>
      <c r="AE42" s="32">
        <f t="shared" si="14"/>
        <v>2002.8000000000015</v>
      </c>
      <c r="AF42" s="33"/>
      <c r="AG42" s="31"/>
      <c r="AH42" s="32">
        <f t="shared" si="15"/>
        <v>0</v>
      </c>
      <c r="AI42" s="33">
        <v>948</v>
      </c>
      <c r="AJ42" s="31">
        <v>428</v>
      </c>
      <c r="AK42" s="30">
        <f t="shared" si="4"/>
        <v>520</v>
      </c>
      <c r="AL42" s="1">
        <f t="shared" si="16"/>
        <v>932.8000000000029</v>
      </c>
      <c r="AM42" s="1">
        <f t="shared" si="17"/>
        <v>0</v>
      </c>
    </row>
    <row r="43" spans="1:39" ht="17.25" thickBot="1">
      <c r="A43" s="27">
        <v>23</v>
      </c>
      <c r="B43" s="28" t="s">
        <v>38</v>
      </c>
      <c r="C43" s="28">
        <v>1496.3</v>
      </c>
      <c r="D43" s="29">
        <f t="shared" si="0"/>
        <v>11635</v>
      </c>
      <c r="E43" s="29">
        <f t="shared" si="1"/>
        <v>11745.8</v>
      </c>
      <c r="F43" s="30">
        <f t="shared" si="5"/>
        <v>-110.79999999999927</v>
      </c>
      <c r="G43" s="29"/>
      <c r="H43" s="31"/>
      <c r="I43" s="32">
        <f t="shared" si="6"/>
        <v>0</v>
      </c>
      <c r="J43" s="33"/>
      <c r="K43" s="31"/>
      <c r="L43" s="32">
        <f t="shared" si="7"/>
        <v>0</v>
      </c>
      <c r="M43" s="33"/>
      <c r="N43" s="31"/>
      <c r="O43" s="32">
        <f t="shared" si="8"/>
        <v>0</v>
      </c>
      <c r="P43" s="33">
        <v>11635</v>
      </c>
      <c r="Q43" s="31">
        <v>11632.8</v>
      </c>
      <c r="R43" s="34">
        <f t="shared" si="9"/>
        <v>0.018912041812811427</v>
      </c>
      <c r="S43" s="32">
        <f t="shared" si="10"/>
        <v>2.2000000000007276</v>
      </c>
      <c r="T43" s="33"/>
      <c r="U43" s="31">
        <v>113</v>
      </c>
      <c r="V43" s="32">
        <f t="shared" si="11"/>
        <v>-113</v>
      </c>
      <c r="W43" s="35">
        <f t="shared" si="2"/>
        <v>13131.3</v>
      </c>
      <c r="X43" s="35">
        <f t="shared" si="3"/>
        <v>13242.1</v>
      </c>
      <c r="Y43" s="32">
        <f t="shared" si="12"/>
        <v>-110.80000000000109</v>
      </c>
      <c r="Z43" s="39">
        <v>11398.3</v>
      </c>
      <c r="AA43" s="31">
        <v>10456.6</v>
      </c>
      <c r="AB43" s="32">
        <f t="shared" si="13"/>
        <v>941.6999999999989</v>
      </c>
      <c r="AC43" s="39">
        <v>1703</v>
      </c>
      <c r="AD43" s="31">
        <v>1276.5</v>
      </c>
      <c r="AE43" s="32">
        <f t="shared" si="14"/>
        <v>426.5</v>
      </c>
      <c r="AF43" s="33"/>
      <c r="AG43" s="31"/>
      <c r="AH43" s="32">
        <f t="shared" si="15"/>
        <v>0</v>
      </c>
      <c r="AI43" s="33">
        <v>30</v>
      </c>
      <c r="AJ43" s="31">
        <v>1509</v>
      </c>
      <c r="AK43" s="30">
        <f t="shared" si="4"/>
        <v>-1479</v>
      </c>
      <c r="AL43" s="1">
        <f t="shared" si="16"/>
        <v>0</v>
      </c>
      <c r="AM43" s="1">
        <f t="shared" si="17"/>
        <v>0</v>
      </c>
    </row>
    <row r="44" spans="1:39" ht="17.25" thickBot="1">
      <c r="A44" s="27">
        <v>24</v>
      </c>
      <c r="B44" s="28" t="s">
        <v>39</v>
      </c>
      <c r="C44" s="28">
        <v>829.4</v>
      </c>
      <c r="D44" s="29">
        <f t="shared" si="0"/>
        <v>18503.7</v>
      </c>
      <c r="E44" s="29">
        <f t="shared" si="1"/>
        <v>18794.5</v>
      </c>
      <c r="F44" s="30">
        <f t="shared" si="5"/>
        <v>-290.7999999999993</v>
      </c>
      <c r="G44" s="29"/>
      <c r="H44" s="31"/>
      <c r="I44" s="32">
        <f t="shared" si="6"/>
        <v>0</v>
      </c>
      <c r="J44" s="33"/>
      <c r="K44" s="31"/>
      <c r="L44" s="32">
        <f t="shared" si="7"/>
        <v>0</v>
      </c>
      <c r="M44" s="33"/>
      <c r="N44" s="31">
        <v>250</v>
      </c>
      <c r="O44" s="32">
        <f t="shared" si="8"/>
        <v>-250</v>
      </c>
      <c r="P44" s="33">
        <v>18503.7</v>
      </c>
      <c r="Q44" s="31">
        <v>18533.6</v>
      </c>
      <c r="R44" s="34">
        <f t="shared" si="9"/>
        <v>-0.16132861397676557</v>
      </c>
      <c r="S44" s="32">
        <f t="shared" si="10"/>
        <v>-29.899999999997817</v>
      </c>
      <c r="T44" s="33"/>
      <c r="U44" s="31">
        <v>10.9</v>
      </c>
      <c r="V44" s="32">
        <f t="shared" si="11"/>
        <v>-10.9</v>
      </c>
      <c r="W44" s="35">
        <f t="shared" si="2"/>
        <v>19333.1</v>
      </c>
      <c r="X44" s="35">
        <f t="shared" si="3"/>
        <v>19354.8</v>
      </c>
      <c r="Y44" s="32">
        <f t="shared" si="12"/>
        <v>-21.700000000000728</v>
      </c>
      <c r="Z44" s="39">
        <v>16304.6</v>
      </c>
      <c r="AA44" s="31">
        <v>17257.7</v>
      </c>
      <c r="AB44" s="32">
        <f t="shared" si="13"/>
        <v>-953.1000000000004</v>
      </c>
      <c r="AC44" s="39">
        <v>2291.499999999998</v>
      </c>
      <c r="AD44" s="31">
        <v>1592.1</v>
      </c>
      <c r="AE44" s="32">
        <f t="shared" si="14"/>
        <v>699.3999999999983</v>
      </c>
      <c r="AF44" s="33"/>
      <c r="AG44" s="31"/>
      <c r="AH44" s="32">
        <f t="shared" si="15"/>
        <v>0</v>
      </c>
      <c r="AI44" s="33">
        <v>737</v>
      </c>
      <c r="AJ44" s="31">
        <v>505</v>
      </c>
      <c r="AK44" s="30">
        <f t="shared" si="4"/>
        <v>232</v>
      </c>
      <c r="AL44" s="1">
        <f t="shared" si="16"/>
        <v>269.1000000000022</v>
      </c>
      <c r="AM44" s="1">
        <f t="shared" si="17"/>
        <v>0</v>
      </c>
    </row>
    <row r="45" spans="1:39" ht="17.25" thickBot="1">
      <c r="A45" s="27">
        <v>25</v>
      </c>
      <c r="B45" s="28" t="s">
        <v>40</v>
      </c>
      <c r="C45" s="28">
        <v>1795</v>
      </c>
      <c r="D45" s="29">
        <f>G45+J45+M45+P45+T45</f>
        <v>21304.600000000002</v>
      </c>
      <c r="E45" s="29">
        <f t="shared" si="1"/>
        <v>21171.6</v>
      </c>
      <c r="F45" s="30">
        <f t="shared" si="5"/>
        <v>133.00000000000364</v>
      </c>
      <c r="G45" s="29"/>
      <c r="H45" s="31"/>
      <c r="I45" s="32">
        <f t="shared" si="6"/>
        <v>0</v>
      </c>
      <c r="J45" s="33">
        <v>280</v>
      </c>
      <c r="K45" s="31">
        <v>142.8</v>
      </c>
      <c r="L45" s="32">
        <f t="shared" si="7"/>
        <v>137.2</v>
      </c>
      <c r="M45" s="33">
        <v>54.2</v>
      </c>
      <c r="N45" s="31">
        <v>54.2</v>
      </c>
      <c r="O45" s="32">
        <f t="shared" si="8"/>
        <v>0</v>
      </c>
      <c r="P45" s="33">
        <v>20970.4</v>
      </c>
      <c r="Q45" s="31">
        <v>20968.6</v>
      </c>
      <c r="R45" s="34">
        <f t="shared" si="9"/>
        <v>0.008584264090129577</v>
      </c>
      <c r="S45" s="32">
        <f t="shared" si="10"/>
        <v>1.8000000000029104</v>
      </c>
      <c r="T45" s="33"/>
      <c r="U45" s="31">
        <v>6</v>
      </c>
      <c r="V45" s="32">
        <f t="shared" si="11"/>
        <v>-6</v>
      </c>
      <c r="W45" s="35">
        <f t="shared" si="2"/>
        <v>23099.600000000002</v>
      </c>
      <c r="X45" s="35">
        <f t="shared" si="3"/>
        <v>20604</v>
      </c>
      <c r="Y45" s="32">
        <f t="shared" si="12"/>
        <v>2495.600000000002</v>
      </c>
      <c r="Z45" s="39">
        <v>20844.800000000003</v>
      </c>
      <c r="AA45" s="31">
        <v>18907.8</v>
      </c>
      <c r="AB45" s="32">
        <f t="shared" si="13"/>
        <v>1937.0000000000036</v>
      </c>
      <c r="AC45" s="39">
        <v>2254.7999999999993</v>
      </c>
      <c r="AD45" s="31">
        <v>1696.2</v>
      </c>
      <c r="AE45" s="32">
        <f t="shared" si="14"/>
        <v>558.5999999999992</v>
      </c>
      <c r="AF45" s="33"/>
      <c r="AG45" s="31"/>
      <c r="AH45" s="32">
        <f t="shared" si="15"/>
        <v>0</v>
      </c>
      <c r="AI45" s="33">
        <v>0</v>
      </c>
      <c r="AJ45" s="31">
        <v>0</v>
      </c>
      <c r="AK45" s="30">
        <f t="shared" si="4"/>
        <v>0</v>
      </c>
      <c r="AL45" s="1">
        <f t="shared" si="16"/>
        <v>2362.5999999999985</v>
      </c>
      <c r="AM45" s="1">
        <f t="shared" si="17"/>
        <v>0</v>
      </c>
    </row>
    <row r="46" spans="1:39" ht="17.25" thickBot="1">
      <c r="A46" s="27">
        <v>26</v>
      </c>
      <c r="B46" s="28" t="s">
        <v>41</v>
      </c>
      <c r="C46" s="28">
        <v>5209.2</v>
      </c>
      <c r="D46" s="29">
        <f t="shared" si="0"/>
        <v>18351</v>
      </c>
      <c r="E46" s="29">
        <f t="shared" si="1"/>
        <v>18349.6</v>
      </c>
      <c r="F46" s="30">
        <f t="shared" si="5"/>
        <v>1.4000000000014552</v>
      </c>
      <c r="G46" s="29"/>
      <c r="H46" s="31"/>
      <c r="I46" s="32">
        <f t="shared" si="6"/>
        <v>0</v>
      </c>
      <c r="J46" s="33"/>
      <c r="K46" s="31"/>
      <c r="L46" s="32">
        <f t="shared" si="7"/>
        <v>0</v>
      </c>
      <c r="M46" s="33"/>
      <c r="N46" s="31"/>
      <c r="O46" s="32">
        <f t="shared" si="8"/>
        <v>0</v>
      </c>
      <c r="P46" s="33">
        <v>18351</v>
      </c>
      <c r="Q46" s="31">
        <v>18349.6</v>
      </c>
      <c r="R46" s="34">
        <f t="shared" si="9"/>
        <v>0.007629594105601514</v>
      </c>
      <c r="S46" s="32">
        <f t="shared" si="10"/>
        <v>1.4000000000014552</v>
      </c>
      <c r="T46" s="33"/>
      <c r="U46" s="31"/>
      <c r="V46" s="32">
        <f t="shared" si="11"/>
        <v>0</v>
      </c>
      <c r="W46" s="35">
        <f t="shared" si="2"/>
        <v>23560.2</v>
      </c>
      <c r="X46" s="35">
        <f t="shared" si="3"/>
        <v>17174.8</v>
      </c>
      <c r="Y46" s="32">
        <f t="shared" si="12"/>
        <v>6385.4000000000015</v>
      </c>
      <c r="Z46" s="39">
        <v>20974.4</v>
      </c>
      <c r="AA46" s="31">
        <v>16289.2</v>
      </c>
      <c r="AB46" s="32">
        <f t="shared" si="13"/>
        <v>4685.200000000001</v>
      </c>
      <c r="AC46" s="39">
        <v>1337.7999999999993</v>
      </c>
      <c r="AD46" s="31">
        <v>885.6</v>
      </c>
      <c r="AE46" s="32">
        <f t="shared" si="14"/>
        <v>452.19999999999925</v>
      </c>
      <c r="AF46" s="33"/>
      <c r="AG46" s="31"/>
      <c r="AH46" s="32">
        <f t="shared" si="15"/>
        <v>0</v>
      </c>
      <c r="AI46" s="33">
        <v>1248</v>
      </c>
      <c r="AJ46" s="31">
        <v>0</v>
      </c>
      <c r="AK46" s="30">
        <f t="shared" si="4"/>
        <v>1248</v>
      </c>
      <c r="AL46" s="1">
        <f t="shared" si="16"/>
        <v>6384</v>
      </c>
      <c r="AM46" s="1">
        <f t="shared" si="17"/>
        <v>0</v>
      </c>
    </row>
    <row r="47" spans="1:39" ht="17.25" thickBot="1">
      <c r="A47" s="27">
        <v>27</v>
      </c>
      <c r="B47" s="28" t="s">
        <v>42</v>
      </c>
      <c r="C47" s="28">
        <v>90</v>
      </c>
      <c r="D47" s="29">
        <f t="shared" si="0"/>
        <v>11475</v>
      </c>
      <c r="E47" s="29">
        <f t="shared" si="1"/>
        <v>11474.1</v>
      </c>
      <c r="F47" s="30">
        <f t="shared" si="5"/>
        <v>0.8999999999996362</v>
      </c>
      <c r="G47" s="29"/>
      <c r="H47" s="31"/>
      <c r="I47" s="32">
        <f t="shared" si="6"/>
        <v>0</v>
      </c>
      <c r="J47" s="33"/>
      <c r="K47" s="31"/>
      <c r="L47" s="32">
        <f t="shared" si="7"/>
        <v>0</v>
      </c>
      <c r="M47" s="33"/>
      <c r="N47" s="31"/>
      <c r="O47" s="32">
        <f t="shared" si="8"/>
        <v>0</v>
      </c>
      <c r="P47" s="33">
        <v>11475</v>
      </c>
      <c r="Q47" s="31">
        <v>11474.1</v>
      </c>
      <c r="R47" s="34">
        <f t="shared" si="9"/>
        <v>0.00784375245116947</v>
      </c>
      <c r="S47" s="32">
        <f t="shared" si="10"/>
        <v>0.8999999999996362</v>
      </c>
      <c r="T47" s="33"/>
      <c r="U47" s="31"/>
      <c r="V47" s="32">
        <f>T47-U47</f>
        <v>0</v>
      </c>
      <c r="W47" s="35">
        <f t="shared" si="2"/>
        <v>11565</v>
      </c>
      <c r="X47" s="35">
        <f t="shared" si="3"/>
        <v>11568</v>
      </c>
      <c r="Y47" s="32">
        <f t="shared" si="12"/>
        <v>-3</v>
      </c>
      <c r="Z47" s="39">
        <v>10808.2</v>
      </c>
      <c r="AA47" s="31">
        <v>11081.6</v>
      </c>
      <c r="AB47" s="32">
        <f t="shared" si="13"/>
        <v>-273.39999999999964</v>
      </c>
      <c r="AC47" s="39">
        <v>756.7999999999993</v>
      </c>
      <c r="AD47" s="31">
        <v>446.4</v>
      </c>
      <c r="AE47" s="32">
        <f t="shared" si="14"/>
        <v>310.3999999999993</v>
      </c>
      <c r="AF47" s="33"/>
      <c r="AG47" s="31"/>
      <c r="AH47" s="32">
        <f t="shared" si="15"/>
        <v>0</v>
      </c>
      <c r="AI47" s="33">
        <v>0</v>
      </c>
      <c r="AJ47" s="31">
        <v>40</v>
      </c>
      <c r="AK47" s="30">
        <f t="shared" si="4"/>
        <v>-40</v>
      </c>
      <c r="AL47" s="1">
        <f t="shared" si="16"/>
        <v>-3.899999999999636</v>
      </c>
      <c r="AM47" s="1">
        <f t="shared" si="17"/>
        <v>0</v>
      </c>
    </row>
    <row r="48" spans="1:39" ht="17.25" thickBot="1">
      <c r="A48" s="27">
        <v>28</v>
      </c>
      <c r="B48" s="28" t="s">
        <v>43</v>
      </c>
      <c r="C48" s="28">
        <v>675.9</v>
      </c>
      <c r="D48" s="29">
        <f t="shared" si="0"/>
        <v>13892.7</v>
      </c>
      <c r="E48" s="29">
        <f t="shared" si="1"/>
        <v>13890.8</v>
      </c>
      <c r="F48" s="30">
        <f t="shared" si="5"/>
        <v>1.9000000000014552</v>
      </c>
      <c r="G48" s="29"/>
      <c r="H48" s="31"/>
      <c r="I48" s="32">
        <f t="shared" si="6"/>
        <v>0</v>
      </c>
      <c r="J48" s="33"/>
      <c r="K48" s="31"/>
      <c r="L48" s="32">
        <f t="shared" si="7"/>
        <v>0</v>
      </c>
      <c r="M48" s="33"/>
      <c r="N48" s="31"/>
      <c r="O48" s="32">
        <f t="shared" si="8"/>
        <v>0</v>
      </c>
      <c r="P48" s="33">
        <v>13892.7</v>
      </c>
      <c r="Q48" s="31">
        <v>13890.8</v>
      </c>
      <c r="R48" s="34">
        <f t="shared" si="9"/>
        <v>0.013678117890988679</v>
      </c>
      <c r="S48" s="32">
        <f t="shared" si="10"/>
        <v>1.9000000000014552</v>
      </c>
      <c r="T48" s="33"/>
      <c r="U48" s="31"/>
      <c r="V48" s="32">
        <f t="shared" si="11"/>
        <v>0</v>
      </c>
      <c r="W48" s="35">
        <f t="shared" si="2"/>
        <v>14568.6</v>
      </c>
      <c r="X48" s="35">
        <f t="shared" si="3"/>
        <v>13833.099999999999</v>
      </c>
      <c r="Y48" s="32">
        <f t="shared" si="12"/>
        <v>735.5000000000018</v>
      </c>
      <c r="Z48" s="39">
        <v>13268.6</v>
      </c>
      <c r="AA48" s="31">
        <v>12774.3</v>
      </c>
      <c r="AB48" s="32">
        <f t="shared" si="13"/>
        <v>494.3000000000011</v>
      </c>
      <c r="AC48" s="39">
        <v>1300</v>
      </c>
      <c r="AD48" s="31">
        <v>1058.8</v>
      </c>
      <c r="AE48" s="32">
        <f t="shared" si="14"/>
        <v>241.20000000000005</v>
      </c>
      <c r="AF48" s="33"/>
      <c r="AG48" s="31"/>
      <c r="AH48" s="32">
        <f t="shared" si="15"/>
        <v>0</v>
      </c>
      <c r="AI48" s="33">
        <v>0</v>
      </c>
      <c r="AJ48" s="31">
        <v>0</v>
      </c>
      <c r="AK48" s="30">
        <f t="shared" si="4"/>
        <v>0</v>
      </c>
      <c r="AL48" s="1">
        <f t="shared" si="16"/>
        <v>733.6000000000004</v>
      </c>
      <c r="AM48" s="1">
        <f t="shared" si="17"/>
        <v>0</v>
      </c>
    </row>
    <row r="49" spans="1:39" ht="17.25" thickBot="1">
      <c r="A49" s="27">
        <v>29</v>
      </c>
      <c r="B49" s="28" t="s">
        <v>44</v>
      </c>
      <c r="C49" s="28">
        <v>1.2</v>
      </c>
      <c r="D49" s="29">
        <f t="shared" si="0"/>
        <v>17069.4</v>
      </c>
      <c r="E49" s="29">
        <f t="shared" si="1"/>
        <v>17073.7</v>
      </c>
      <c r="F49" s="30">
        <f t="shared" si="5"/>
        <v>-4.299999999999272</v>
      </c>
      <c r="G49" s="29"/>
      <c r="H49" s="31"/>
      <c r="I49" s="32">
        <f t="shared" si="6"/>
        <v>0</v>
      </c>
      <c r="J49" s="39"/>
      <c r="K49" s="31"/>
      <c r="L49" s="32">
        <f t="shared" si="7"/>
        <v>0</v>
      </c>
      <c r="M49" s="33">
        <v>473.4</v>
      </c>
      <c r="N49" s="31">
        <v>480</v>
      </c>
      <c r="O49" s="32">
        <f t="shared" si="8"/>
        <v>-6.600000000000023</v>
      </c>
      <c r="P49" s="33">
        <v>16596</v>
      </c>
      <c r="Q49" s="31">
        <v>16593.7</v>
      </c>
      <c r="R49" s="34">
        <f t="shared" si="9"/>
        <v>0.013860682066080935</v>
      </c>
      <c r="S49" s="32">
        <f t="shared" si="10"/>
        <v>2.2999999999992724</v>
      </c>
      <c r="T49" s="33"/>
      <c r="U49" s="31"/>
      <c r="V49" s="32">
        <f t="shared" si="11"/>
        <v>0</v>
      </c>
      <c r="W49" s="35">
        <f t="shared" si="2"/>
        <v>17070.600000000002</v>
      </c>
      <c r="X49" s="35">
        <f t="shared" si="3"/>
        <v>17042.7</v>
      </c>
      <c r="Y49" s="32">
        <f t="shared" si="12"/>
        <v>27.900000000001455</v>
      </c>
      <c r="Z49" s="39">
        <v>15557.2</v>
      </c>
      <c r="AA49" s="31">
        <v>15477.4</v>
      </c>
      <c r="AB49" s="32">
        <f t="shared" si="13"/>
        <v>79.80000000000109</v>
      </c>
      <c r="AC49" s="39">
        <v>1513.4000000000015</v>
      </c>
      <c r="AD49" s="31">
        <v>1565.3</v>
      </c>
      <c r="AE49" s="32">
        <f t="shared" si="14"/>
        <v>-51.8999999999985</v>
      </c>
      <c r="AF49" s="33"/>
      <c r="AG49" s="31"/>
      <c r="AH49" s="32">
        <f t="shared" si="15"/>
        <v>0</v>
      </c>
      <c r="AI49" s="33">
        <v>0</v>
      </c>
      <c r="AJ49" s="31">
        <v>0</v>
      </c>
      <c r="AK49" s="30">
        <f t="shared" si="4"/>
        <v>0</v>
      </c>
      <c r="AL49" s="1">
        <f t="shared" si="16"/>
        <v>32.20000000000073</v>
      </c>
      <c r="AM49" s="1">
        <f t="shared" si="17"/>
        <v>0</v>
      </c>
    </row>
    <row r="50" spans="1:39" ht="17.25" thickBot="1">
      <c r="A50" s="27">
        <v>30</v>
      </c>
      <c r="B50" s="28" t="s">
        <v>45</v>
      </c>
      <c r="C50" s="28">
        <v>3103.9</v>
      </c>
      <c r="D50" s="29">
        <f t="shared" si="0"/>
        <v>14708.999999999998</v>
      </c>
      <c r="E50" s="29">
        <f t="shared" si="1"/>
        <v>14911</v>
      </c>
      <c r="F50" s="30">
        <f t="shared" si="5"/>
        <v>-202.00000000000182</v>
      </c>
      <c r="G50" s="29"/>
      <c r="H50" s="31"/>
      <c r="I50" s="32">
        <f t="shared" si="6"/>
        <v>0</v>
      </c>
      <c r="J50" s="33"/>
      <c r="K50" s="31"/>
      <c r="L50" s="32">
        <f t="shared" si="7"/>
        <v>0</v>
      </c>
      <c r="M50" s="33"/>
      <c r="N50" s="31">
        <v>200</v>
      </c>
      <c r="O50" s="32">
        <f t="shared" si="8"/>
        <v>-200</v>
      </c>
      <c r="P50" s="33">
        <v>14708.999999999998</v>
      </c>
      <c r="Q50" s="31">
        <v>14708</v>
      </c>
      <c r="R50" s="34">
        <f t="shared" si="9"/>
        <v>0.006799020940972131</v>
      </c>
      <c r="S50" s="32">
        <f t="shared" si="10"/>
        <v>0.999999999998181</v>
      </c>
      <c r="T50" s="39"/>
      <c r="U50" s="31">
        <v>3</v>
      </c>
      <c r="V50" s="32">
        <f t="shared" si="11"/>
        <v>-3</v>
      </c>
      <c r="W50" s="35">
        <f t="shared" si="2"/>
        <v>17812.899999999998</v>
      </c>
      <c r="X50" s="35">
        <f t="shared" si="3"/>
        <v>16387.300000000003</v>
      </c>
      <c r="Y50" s="32">
        <f t="shared" si="12"/>
        <v>1425.599999999995</v>
      </c>
      <c r="Z50" s="39">
        <v>16138.399999999998</v>
      </c>
      <c r="AA50" s="31">
        <v>15028.6</v>
      </c>
      <c r="AB50" s="32">
        <f t="shared" si="13"/>
        <v>1109.7999999999975</v>
      </c>
      <c r="AC50" s="39">
        <v>856.5</v>
      </c>
      <c r="AD50" s="31">
        <v>1090.7</v>
      </c>
      <c r="AE50" s="32">
        <f t="shared" si="14"/>
        <v>-234.20000000000005</v>
      </c>
      <c r="AF50" s="33"/>
      <c r="AG50" s="31"/>
      <c r="AH50" s="32">
        <f t="shared" si="15"/>
        <v>0</v>
      </c>
      <c r="AI50" s="33">
        <v>818</v>
      </c>
      <c r="AJ50" s="31">
        <v>268</v>
      </c>
      <c r="AK50" s="30">
        <f t="shared" si="4"/>
        <v>550</v>
      </c>
      <c r="AL50" s="1">
        <f t="shared" si="16"/>
        <v>1627.5999999999985</v>
      </c>
      <c r="AM50" s="1">
        <f t="shared" si="17"/>
        <v>0</v>
      </c>
    </row>
    <row r="51" spans="1:39" ht="17.25" thickBot="1">
      <c r="A51" s="27">
        <v>31</v>
      </c>
      <c r="B51" s="28" t="s">
        <v>46</v>
      </c>
      <c r="C51" s="28">
        <v>10912.1</v>
      </c>
      <c r="D51" s="29">
        <f t="shared" si="0"/>
        <v>67303.9</v>
      </c>
      <c r="E51" s="29">
        <f t="shared" si="1"/>
        <v>67312.2</v>
      </c>
      <c r="F51" s="30">
        <f t="shared" si="5"/>
        <v>-8.30000000000291</v>
      </c>
      <c r="G51" s="29"/>
      <c r="H51" s="31"/>
      <c r="I51" s="32">
        <f t="shared" si="6"/>
        <v>0</v>
      </c>
      <c r="J51" s="33"/>
      <c r="K51" s="31"/>
      <c r="L51" s="32">
        <f t="shared" si="7"/>
        <v>0</v>
      </c>
      <c r="M51" s="33"/>
      <c r="N51" s="31"/>
      <c r="O51" s="32">
        <f t="shared" si="8"/>
        <v>0</v>
      </c>
      <c r="P51" s="33">
        <v>67303.9</v>
      </c>
      <c r="Q51" s="31">
        <v>67302.2</v>
      </c>
      <c r="R51" s="34">
        <f t="shared" si="9"/>
        <v>0.0025259204008146684</v>
      </c>
      <c r="S51" s="32">
        <f t="shared" si="10"/>
        <v>1.6999999999970896</v>
      </c>
      <c r="T51" s="33"/>
      <c r="U51" s="31">
        <v>10</v>
      </c>
      <c r="V51" s="32">
        <f t="shared" si="11"/>
        <v>-10</v>
      </c>
      <c r="W51" s="35">
        <f t="shared" si="2"/>
        <v>78216</v>
      </c>
      <c r="X51" s="35">
        <f t="shared" si="3"/>
        <v>78082.90000000001</v>
      </c>
      <c r="Y51" s="32">
        <f t="shared" si="12"/>
        <v>133.09999999999127</v>
      </c>
      <c r="Z51" s="39">
        <v>61562.7</v>
      </c>
      <c r="AA51" s="31">
        <v>67775.1</v>
      </c>
      <c r="AB51" s="32">
        <f t="shared" si="13"/>
        <v>-6212.400000000009</v>
      </c>
      <c r="AC51" s="39">
        <v>11753.300000000003</v>
      </c>
      <c r="AD51" s="31">
        <v>8723.8</v>
      </c>
      <c r="AE51" s="32">
        <f t="shared" si="14"/>
        <v>3029.5000000000036</v>
      </c>
      <c r="AF51" s="33"/>
      <c r="AG51" s="31"/>
      <c r="AH51" s="32">
        <f t="shared" si="15"/>
        <v>0</v>
      </c>
      <c r="AI51" s="33">
        <v>4900</v>
      </c>
      <c r="AJ51" s="31">
        <v>1584</v>
      </c>
      <c r="AK51" s="30">
        <f t="shared" si="4"/>
        <v>3316</v>
      </c>
      <c r="AL51" s="1">
        <f t="shared" si="16"/>
        <v>141.39999999999418</v>
      </c>
      <c r="AM51" s="1">
        <f t="shared" si="17"/>
        <v>0</v>
      </c>
    </row>
    <row r="52" spans="1:39" ht="17.25" thickBot="1">
      <c r="A52" s="27">
        <v>32</v>
      </c>
      <c r="B52" s="28" t="s">
        <v>47</v>
      </c>
      <c r="C52" s="28">
        <v>1516.8</v>
      </c>
      <c r="D52" s="29">
        <f t="shared" si="0"/>
        <v>10964.3</v>
      </c>
      <c r="E52" s="29">
        <f t="shared" si="1"/>
        <v>10926.5</v>
      </c>
      <c r="F52" s="30">
        <f t="shared" si="5"/>
        <v>37.79999999999927</v>
      </c>
      <c r="G52" s="29"/>
      <c r="H52" s="31"/>
      <c r="I52" s="32">
        <f t="shared" si="6"/>
        <v>0</v>
      </c>
      <c r="J52" s="33"/>
      <c r="K52" s="31"/>
      <c r="L52" s="32">
        <f t="shared" si="7"/>
        <v>0</v>
      </c>
      <c r="M52" s="33">
        <v>180</v>
      </c>
      <c r="N52" s="31">
        <v>144</v>
      </c>
      <c r="O52" s="32">
        <f t="shared" si="8"/>
        <v>36</v>
      </c>
      <c r="P52" s="33">
        <v>10784.3</v>
      </c>
      <c r="Q52" s="31">
        <v>10782.5</v>
      </c>
      <c r="R52" s="34">
        <f t="shared" si="9"/>
        <v>0.016693716670524206</v>
      </c>
      <c r="S52" s="32">
        <f t="shared" si="10"/>
        <v>1.7999999999992724</v>
      </c>
      <c r="T52" s="33"/>
      <c r="U52" s="31"/>
      <c r="V52" s="32">
        <f t="shared" si="11"/>
        <v>0</v>
      </c>
      <c r="W52" s="35">
        <f t="shared" si="2"/>
        <v>12481.1</v>
      </c>
      <c r="X52" s="35">
        <f t="shared" si="3"/>
        <v>10839.5</v>
      </c>
      <c r="Y52" s="32">
        <f t="shared" si="12"/>
        <v>1641.6000000000004</v>
      </c>
      <c r="Z52" s="39">
        <v>10394.2</v>
      </c>
      <c r="AA52" s="31">
        <v>9423.4</v>
      </c>
      <c r="AB52" s="32">
        <f t="shared" si="13"/>
        <v>970.8000000000011</v>
      </c>
      <c r="AC52" s="39">
        <v>1788.8999999999996</v>
      </c>
      <c r="AD52" s="31">
        <v>1118.1</v>
      </c>
      <c r="AE52" s="32">
        <f t="shared" si="14"/>
        <v>670.7999999999997</v>
      </c>
      <c r="AF52" s="33"/>
      <c r="AG52" s="31"/>
      <c r="AH52" s="32">
        <f t="shared" si="15"/>
        <v>0</v>
      </c>
      <c r="AI52" s="33">
        <v>298</v>
      </c>
      <c r="AJ52" s="31">
        <v>298</v>
      </c>
      <c r="AK52" s="30">
        <f t="shared" si="4"/>
        <v>0</v>
      </c>
      <c r="AL52" s="1">
        <f t="shared" si="16"/>
        <v>1603.7999999999993</v>
      </c>
      <c r="AM52" s="1">
        <f t="shared" si="17"/>
        <v>0</v>
      </c>
    </row>
    <row r="53" spans="1:39" ht="17.25" thickBot="1">
      <c r="A53" s="27">
        <v>33</v>
      </c>
      <c r="B53" s="28" t="s">
        <v>48</v>
      </c>
      <c r="C53" s="28">
        <v>4278.6</v>
      </c>
      <c r="D53" s="29">
        <f aca="true" t="shared" si="18" ref="D53:D84">G53+J53+M53+P53+T53</f>
        <v>10082.5</v>
      </c>
      <c r="E53" s="29">
        <f aca="true" t="shared" si="19" ref="E53:E84">H53+K53+N53+Q53+U53</f>
        <v>10081.300000000001</v>
      </c>
      <c r="F53" s="30">
        <f t="shared" si="5"/>
        <v>1.1999999999989086</v>
      </c>
      <c r="G53" s="29"/>
      <c r="H53" s="31"/>
      <c r="I53" s="32">
        <f t="shared" si="6"/>
        <v>0</v>
      </c>
      <c r="J53" s="33"/>
      <c r="K53" s="31"/>
      <c r="L53" s="32">
        <f t="shared" si="7"/>
        <v>0</v>
      </c>
      <c r="M53" s="33"/>
      <c r="N53" s="31"/>
      <c r="O53" s="32">
        <f t="shared" si="8"/>
        <v>0</v>
      </c>
      <c r="P53" s="33">
        <v>10082.5</v>
      </c>
      <c r="Q53" s="31">
        <v>10081.1</v>
      </c>
      <c r="R53" s="34">
        <f t="shared" si="9"/>
        <v>0.013887373401708506</v>
      </c>
      <c r="S53" s="32">
        <f t="shared" si="10"/>
        <v>1.3999999999996362</v>
      </c>
      <c r="T53" s="33"/>
      <c r="U53" s="31">
        <v>0.2</v>
      </c>
      <c r="V53" s="32">
        <f t="shared" si="11"/>
        <v>-0.2</v>
      </c>
      <c r="W53" s="35">
        <f aca="true" t="shared" si="20" ref="W53:W84">Z53+AC53+AF53+AI53</f>
        <v>14361.1</v>
      </c>
      <c r="X53" s="35">
        <f aca="true" t="shared" si="21" ref="X53:X84">AA53+AD53+AG53+AJ53</f>
        <v>11350.900000000001</v>
      </c>
      <c r="Y53" s="32">
        <f t="shared" si="12"/>
        <v>3010.199999999999</v>
      </c>
      <c r="Z53" s="39">
        <v>12911.1</v>
      </c>
      <c r="AA53" s="31">
        <v>10376.1</v>
      </c>
      <c r="AB53" s="32">
        <f t="shared" si="13"/>
        <v>2535</v>
      </c>
      <c r="AC53" s="39">
        <v>1090</v>
      </c>
      <c r="AD53" s="31">
        <v>688.1</v>
      </c>
      <c r="AE53" s="32">
        <f t="shared" si="14"/>
        <v>401.9</v>
      </c>
      <c r="AF53" s="33"/>
      <c r="AG53" s="31"/>
      <c r="AH53" s="32">
        <f t="shared" si="15"/>
        <v>0</v>
      </c>
      <c r="AI53" s="33">
        <v>360</v>
      </c>
      <c r="AJ53" s="31">
        <v>286.7</v>
      </c>
      <c r="AK53" s="30">
        <f t="shared" si="4"/>
        <v>73.30000000000001</v>
      </c>
      <c r="AL53" s="1">
        <f t="shared" si="16"/>
        <v>3009</v>
      </c>
      <c r="AM53" s="1">
        <f t="shared" si="17"/>
        <v>0</v>
      </c>
    </row>
    <row r="54" spans="1:39" ht="17.25" thickBot="1">
      <c r="A54" s="27">
        <v>34</v>
      </c>
      <c r="B54" s="28" t="s">
        <v>49</v>
      </c>
      <c r="C54" s="28">
        <v>9958.9</v>
      </c>
      <c r="D54" s="29">
        <f t="shared" si="18"/>
        <v>11900.3</v>
      </c>
      <c r="E54" s="29">
        <f t="shared" si="19"/>
        <v>11935.3</v>
      </c>
      <c r="F54" s="30">
        <f t="shared" si="5"/>
        <v>-35</v>
      </c>
      <c r="G54" s="29"/>
      <c r="H54" s="31"/>
      <c r="I54" s="32">
        <f t="shared" si="6"/>
        <v>0</v>
      </c>
      <c r="J54" s="33"/>
      <c r="K54" s="31"/>
      <c r="L54" s="32">
        <f t="shared" si="7"/>
        <v>0</v>
      </c>
      <c r="M54" s="33"/>
      <c r="N54" s="31">
        <v>54.9</v>
      </c>
      <c r="O54" s="32">
        <f t="shared" si="8"/>
        <v>-54.9</v>
      </c>
      <c r="P54" s="33">
        <v>11900.3</v>
      </c>
      <c r="Q54" s="31">
        <v>11879.9</v>
      </c>
      <c r="R54" s="34">
        <f t="shared" si="9"/>
        <v>0.17171861716007406</v>
      </c>
      <c r="S54" s="32">
        <f t="shared" si="10"/>
        <v>20.399999999999636</v>
      </c>
      <c r="T54" s="33"/>
      <c r="U54" s="31">
        <v>0.5</v>
      </c>
      <c r="V54" s="32">
        <f t="shared" si="11"/>
        <v>-0.5</v>
      </c>
      <c r="W54" s="35">
        <f t="shared" si="20"/>
        <v>21859.199999999997</v>
      </c>
      <c r="X54" s="35">
        <f t="shared" si="21"/>
        <v>11679.6</v>
      </c>
      <c r="Y54" s="32">
        <f t="shared" si="12"/>
        <v>10179.599999999997</v>
      </c>
      <c r="Z54" s="39">
        <v>16886.199999999997</v>
      </c>
      <c r="AA54" s="31">
        <v>10545.9</v>
      </c>
      <c r="AB54" s="32">
        <f t="shared" si="13"/>
        <v>6340.299999999997</v>
      </c>
      <c r="AC54" s="39">
        <v>2258</v>
      </c>
      <c r="AD54" s="31">
        <v>865.7</v>
      </c>
      <c r="AE54" s="32">
        <f t="shared" si="14"/>
        <v>1392.3</v>
      </c>
      <c r="AF54" s="33"/>
      <c r="AG54" s="31"/>
      <c r="AH54" s="32">
        <f t="shared" si="15"/>
        <v>0</v>
      </c>
      <c r="AI54" s="33">
        <v>2715</v>
      </c>
      <c r="AJ54" s="31">
        <v>268</v>
      </c>
      <c r="AK54" s="30">
        <f t="shared" si="4"/>
        <v>2447</v>
      </c>
      <c r="AL54" s="1">
        <f t="shared" si="16"/>
        <v>10214.599999999997</v>
      </c>
      <c r="AM54" s="1">
        <f t="shared" si="17"/>
        <v>0</v>
      </c>
    </row>
    <row r="55" spans="1:39" ht="17.25" thickBot="1">
      <c r="A55" s="27">
        <v>35</v>
      </c>
      <c r="B55" s="28" t="s">
        <v>50</v>
      </c>
      <c r="C55" s="28">
        <v>2891.5</v>
      </c>
      <c r="D55" s="29">
        <f t="shared" si="18"/>
        <v>15102.4</v>
      </c>
      <c r="E55" s="29">
        <f t="shared" si="19"/>
        <v>15300.9</v>
      </c>
      <c r="F55" s="30">
        <f t="shared" si="5"/>
        <v>-198.5</v>
      </c>
      <c r="G55" s="29"/>
      <c r="H55" s="31"/>
      <c r="I55" s="32">
        <f t="shared" si="6"/>
        <v>0</v>
      </c>
      <c r="J55" s="33"/>
      <c r="K55" s="31"/>
      <c r="L55" s="32">
        <f t="shared" si="7"/>
        <v>0</v>
      </c>
      <c r="M55" s="33"/>
      <c r="N55" s="31">
        <v>200.1</v>
      </c>
      <c r="O55" s="32">
        <f t="shared" si="8"/>
        <v>-200.1</v>
      </c>
      <c r="P55" s="33">
        <v>15102.4</v>
      </c>
      <c r="Q55" s="31">
        <v>15100.8</v>
      </c>
      <c r="R55" s="34">
        <f t="shared" si="9"/>
        <v>0.010595465140922097</v>
      </c>
      <c r="S55" s="32">
        <f t="shared" si="10"/>
        <v>1.6000000000003638</v>
      </c>
      <c r="T55" s="33"/>
      <c r="U55" s="31"/>
      <c r="V55" s="32">
        <f t="shared" si="11"/>
        <v>0</v>
      </c>
      <c r="W55" s="35">
        <f t="shared" si="20"/>
        <v>17993.9</v>
      </c>
      <c r="X55" s="35">
        <f t="shared" si="21"/>
        <v>17124.4</v>
      </c>
      <c r="Y55" s="32">
        <f t="shared" si="12"/>
        <v>869.5</v>
      </c>
      <c r="Z55" s="39">
        <v>16935.9</v>
      </c>
      <c r="AA55" s="31">
        <v>15365.1</v>
      </c>
      <c r="AB55" s="32">
        <f t="shared" si="13"/>
        <v>1570.800000000001</v>
      </c>
      <c r="AC55" s="39">
        <v>1018</v>
      </c>
      <c r="AD55" s="31">
        <v>1759.3</v>
      </c>
      <c r="AE55" s="32">
        <f t="shared" si="14"/>
        <v>-741.3</v>
      </c>
      <c r="AF55" s="33"/>
      <c r="AG55" s="31"/>
      <c r="AH55" s="32">
        <f t="shared" si="15"/>
        <v>0</v>
      </c>
      <c r="AI55" s="33">
        <v>40</v>
      </c>
      <c r="AJ55" s="31">
        <v>0</v>
      </c>
      <c r="AK55" s="30">
        <f t="shared" si="4"/>
        <v>40</v>
      </c>
      <c r="AL55" s="1">
        <f t="shared" si="16"/>
        <v>1068</v>
      </c>
      <c r="AM55" s="1">
        <f t="shared" si="17"/>
        <v>0</v>
      </c>
    </row>
    <row r="56" spans="1:39" ht="17.25" thickBot="1">
      <c r="A56" s="27">
        <v>36</v>
      </c>
      <c r="B56" s="28" t="s">
        <v>51</v>
      </c>
      <c r="C56" s="28">
        <v>947.96</v>
      </c>
      <c r="D56" s="29">
        <f t="shared" si="18"/>
        <v>9961.9</v>
      </c>
      <c r="E56" s="29">
        <f t="shared" si="19"/>
        <v>9960.4</v>
      </c>
      <c r="F56" s="30">
        <f t="shared" si="5"/>
        <v>1.5</v>
      </c>
      <c r="G56" s="29"/>
      <c r="H56" s="31"/>
      <c r="I56" s="32">
        <f t="shared" si="6"/>
        <v>0</v>
      </c>
      <c r="J56" s="33"/>
      <c r="K56" s="31"/>
      <c r="L56" s="32">
        <f t="shared" si="7"/>
        <v>0</v>
      </c>
      <c r="M56" s="33"/>
      <c r="N56" s="31"/>
      <c r="O56" s="32">
        <f t="shared" si="8"/>
        <v>0</v>
      </c>
      <c r="P56" s="33">
        <v>9961.9</v>
      </c>
      <c r="Q56" s="31">
        <v>9960.4</v>
      </c>
      <c r="R56" s="34">
        <f t="shared" si="9"/>
        <v>0.015059636159190395</v>
      </c>
      <c r="S56" s="32">
        <f t="shared" si="10"/>
        <v>1.5</v>
      </c>
      <c r="T56" s="33"/>
      <c r="U56" s="31"/>
      <c r="V56" s="32">
        <f t="shared" si="11"/>
        <v>0</v>
      </c>
      <c r="W56" s="35">
        <f t="shared" si="20"/>
        <v>10909.86</v>
      </c>
      <c r="X56" s="35">
        <f t="shared" si="21"/>
        <v>10890.5</v>
      </c>
      <c r="Y56" s="32">
        <f t="shared" si="12"/>
        <v>19.360000000000582</v>
      </c>
      <c r="Z56" s="39">
        <v>10091.473092158802</v>
      </c>
      <c r="AA56" s="31">
        <v>9802</v>
      </c>
      <c r="AB56" s="32">
        <f t="shared" si="13"/>
        <v>289.4730921588016</v>
      </c>
      <c r="AC56" s="39">
        <v>765.4869078411994</v>
      </c>
      <c r="AD56" s="31">
        <v>1016.9</v>
      </c>
      <c r="AE56" s="32">
        <f t="shared" si="14"/>
        <v>-251.41309215880062</v>
      </c>
      <c r="AF56" s="33"/>
      <c r="AG56" s="31"/>
      <c r="AH56" s="32">
        <f t="shared" si="15"/>
        <v>0</v>
      </c>
      <c r="AI56" s="33">
        <v>52.9</v>
      </c>
      <c r="AJ56" s="31">
        <v>71.6</v>
      </c>
      <c r="AK56" s="30">
        <f t="shared" si="4"/>
        <v>-18.699999999999996</v>
      </c>
      <c r="AL56" s="1">
        <f t="shared" si="16"/>
        <v>17.860000000000582</v>
      </c>
      <c r="AM56" s="1">
        <f t="shared" si="17"/>
        <v>0</v>
      </c>
    </row>
    <row r="57" spans="1:39" ht="17.25" thickBot="1">
      <c r="A57" s="27">
        <v>37</v>
      </c>
      <c r="B57" s="28" t="s">
        <v>52</v>
      </c>
      <c r="C57" s="28">
        <v>12703.9</v>
      </c>
      <c r="D57" s="29">
        <f t="shared" si="18"/>
        <v>44968.3</v>
      </c>
      <c r="E57" s="29">
        <f t="shared" si="19"/>
        <v>45070</v>
      </c>
      <c r="F57" s="30">
        <f t="shared" si="5"/>
        <v>-101.69999999999709</v>
      </c>
      <c r="G57" s="29"/>
      <c r="H57" s="31"/>
      <c r="I57" s="32">
        <f t="shared" si="6"/>
        <v>0</v>
      </c>
      <c r="J57" s="33"/>
      <c r="K57" s="31"/>
      <c r="L57" s="32">
        <f t="shared" si="7"/>
        <v>0</v>
      </c>
      <c r="M57" s="33"/>
      <c r="N57" s="31"/>
      <c r="O57" s="32">
        <f t="shared" si="8"/>
        <v>0</v>
      </c>
      <c r="P57" s="33">
        <v>44968.3</v>
      </c>
      <c r="Q57" s="31">
        <v>44967</v>
      </c>
      <c r="R57" s="34">
        <f t="shared" si="9"/>
        <v>0.002891008962134255</v>
      </c>
      <c r="S57" s="32">
        <f t="shared" si="10"/>
        <v>1.3000000000029104</v>
      </c>
      <c r="T57" s="39"/>
      <c r="U57" s="31">
        <v>103</v>
      </c>
      <c r="V57" s="32">
        <f t="shared" si="11"/>
        <v>-103</v>
      </c>
      <c r="W57" s="63">
        <f t="shared" si="20"/>
        <v>57672.200000000004</v>
      </c>
      <c r="X57" s="35">
        <f t="shared" si="21"/>
        <v>45628.5</v>
      </c>
      <c r="Y57" s="32">
        <f>W57-X57</f>
        <v>12043.700000000004</v>
      </c>
      <c r="Z57" s="39">
        <v>46383.100000000006</v>
      </c>
      <c r="AA57" s="31">
        <v>43316.6</v>
      </c>
      <c r="AB57" s="32">
        <f t="shared" si="13"/>
        <v>3066.5000000000073</v>
      </c>
      <c r="AC57" s="39">
        <v>7561.9000000000015</v>
      </c>
      <c r="AD57" s="31">
        <v>1607.9</v>
      </c>
      <c r="AE57" s="32">
        <f t="shared" si="14"/>
        <v>5954.000000000002</v>
      </c>
      <c r="AF57" s="33"/>
      <c r="AG57" s="31"/>
      <c r="AH57" s="32">
        <f t="shared" si="15"/>
        <v>0</v>
      </c>
      <c r="AI57" s="39">
        <v>3727.2</v>
      </c>
      <c r="AJ57" s="31">
        <v>704</v>
      </c>
      <c r="AK57" s="30">
        <f t="shared" si="4"/>
        <v>3023.2</v>
      </c>
      <c r="AL57" s="1">
        <f t="shared" si="16"/>
        <v>12145.400000000001</v>
      </c>
      <c r="AM57" s="1">
        <f t="shared" si="17"/>
        <v>0</v>
      </c>
    </row>
    <row r="58" spans="1:39" ht="17.25" thickBot="1">
      <c r="A58" s="27">
        <v>38</v>
      </c>
      <c r="B58" s="28" t="s">
        <v>53</v>
      </c>
      <c r="C58" s="28">
        <v>6272.5</v>
      </c>
      <c r="D58" s="29">
        <f t="shared" si="18"/>
        <v>48218.5</v>
      </c>
      <c r="E58" s="29">
        <f t="shared" si="19"/>
        <v>48350.9</v>
      </c>
      <c r="F58" s="30">
        <f t="shared" si="5"/>
        <v>-132.40000000000146</v>
      </c>
      <c r="G58" s="29"/>
      <c r="H58" s="31"/>
      <c r="I58" s="32">
        <f t="shared" si="6"/>
        <v>0</v>
      </c>
      <c r="J58" s="33"/>
      <c r="K58" s="31"/>
      <c r="L58" s="32">
        <f t="shared" si="7"/>
        <v>0</v>
      </c>
      <c r="M58" s="33"/>
      <c r="N58" s="31"/>
      <c r="O58" s="32">
        <f t="shared" si="8"/>
        <v>0</v>
      </c>
      <c r="P58" s="33">
        <v>48218.5</v>
      </c>
      <c r="Q58" s="31">
        <v>48217.9</v>
      </c>
      <c r="R58" s="34">
        <f t="shared" si="9"/>
        <v>0.001244351164191192</v>
      </c>
      <c r="S58" s="32">
        <f t="shared" si="10"/>
        <v>0.5999999999985448</v>
      </c>
      <c r="T58" s="33"/>
      <c r="U58" s="31">
        <v>133</v>
      </c>
      <c r="V58" s="32">
        <f t="shared" si="11"/>
        <v>-133</v>
      </c>
      <c r="W58" s="35">
        <f t="shared" si="20"/>
        <v>54491</v>
      </c>
      <c r="X58" s="35">
        <f t="shared" si="21"/>
        <v>46636.7</v>
      </c>
      <c r="Y58" s="32">
        <f t="shared" si="12"/>
        <v>7854.300000000003</v>
      </c>
      <c r="Z58" s="39">
        <v>45663.300000000025</v>
      </c>
      <c r="AA58" s="31">
        <v>41239</v>
      </c>
      <c r="AB58" s="32">
        <f t="shared" si="13"/>
        <v>4424.300000000025</v>
      </c>
      <c r="AC58" s="39">
        <v>6954.999999999978</v>
      </c>
      <c r="AD58" s="31">
        <v>5099.7</v>
      </c>
      <c r="AE58" s="32">
        <f t="shared" si="14"/>
        <v>1855.2999999999784</v>
      </c>
      <c r="AF58" s="33"/>
      <c r="AG58" s="31"/>
      <c r="AH58" s="32">
        <f t="shared" si="15"/>
        <v>0</v>
      </c>
      <c r="AI58" s="33">
        <v>1872.6999999999998</v>
      </c>
      <c r="AJ58" s="31">
        <v>298</v>
      </c>
      <c r="AK58" s="30">
        <f t="shared" si="4"/>
        <v>1574.6999999999998</v>
      </c>
      <c r="AL58" s="1">
        <f t="shared" si="16"/>
        <v>7986.700000000004</v>
      </c>
      <c r="AM58" s="1">
        <f t="shared" si="17"/>
        <v>0</v>
      </c>
    </row>
    <row r="59" spans="1:39" ht="17.25" thickBot="1">
      <c r="A59" s="27">
        <v>39</v>
      </c>
      <c r="B59" s="28" t="s">
        <v>54</v>
      </c>
      <c r="C59" s="28">
        <v>3135.5</v>
      </c>
      <c r="D59" s="29">
        <f t="shared" si="18"/>
        <v>30662.800000000003</v>
      </c>
      <c r="E59" s="29">
        <f t="shared" si="19"/>
        <v>30973.1</v>
      </c>
      <c r="F59" s="30">
        <f t="shared" si="5"/>
        <v>-310.29999999999563</v>
      </c>
      <c r="G59" s="29"/>
      <c r="H59" s="31"/>
      <c r="I59" s="32">
        <f t="shared" si="6"/>
        <v>0</v>
      </c>
      <c r="J59" s="33"/>
      <c r="K59" s="31"/>
      <c r="L59" s="32">
        <f t="shared" si="7"/>
        <v>0</v>
      </c>
      <c r="M59" s="33"/>
      <c r="N59" s="31"/>
      <c r="O59" s="32">
        <f t="shared" si="8"/>
        <v>0</v>
      </c>
      <c r="P59" s="33">
        <v>30662.800000000003</v>
      </c>
      <c r="Q59" s="31">
        <v>30967.1</v>
      </c>
      <c r="R59" s="34">
        <f t="shared" si="9"/>
        <v>-0.9826557863022228</v>
      </c>
      <c r="S59" s="32">
        <f t="shared" si="10"/>
        <v>-304.29999999999563</v>
      </c>
      <c r="T59" s="33"/>
      <c r="U59" s="31">
        <v>6</v>
      </c>
      <c r="V59" s="32">
        <f t="shared" si="11"/>
        <v>-6</v>
      </c>
      <c r="W59" s="35">
        <f t="shared" si="20"/>
        <v>33798.3</v>
      </c>
      <c r="X59" s="35">
        <f t="shared" si="21"/>
        <v>30427.100000000002</v>
      </c>
      <c r="Y59" s="32">
        <f t="shared" si="12"/>
        <v>3371.2000000000007</v>
      </c>
      <c r="Z59" s="39">
        <v>27490.000000000004</v>
      </c>
      <c r="AA59" s="31">
        <v>26828.9</v>
      </c>
      <c r="AB59" s="32">
        <f t="shared" si="13"/>
        <v>661.1000000000022</v>
      </c>
      <c r="AC59" s="39">
        <v>6008.299999999999</v>
      </c>
      <c r="AD59" s="31">
        <v>3598.2</v>
      </c>
      <c r="AE59" s="32">
        <f t="shared" si="14"/>
        <v>2410.0999999999995</v>
      </c>
      <c r="AF59" s="33"/>
      <c r="AG59" s="31"/>
      <c r="AH59" s="32">
        <f t="shared" si="15"/>
        <v>0</v>
      </c>
      <c r="AI59" s="33">
        <v>300</v>
      </c>
      <c r="AJ59" s="31">
        <v>0</v>
      </c>
      <c r="AK59" s="30">
        <f t="shared" si="4"/>
        <v>300</v>
      </c>
      <c r="AL59" s="1">
        <f t="shared" si="16"/>
        <v>3681.4999999999964</v>
      </c>
      <c r="AM59" s="1">
        <f t="shared" si="17"/>
        <v>0</v>
      </c>
    </row>
    <row r="60" spans="1:39" ht="17.25" thickBot="1">
      <c r="A60" s="27">
        <v>40</v>
      </c>
      <c r="B60" s="28" t="s">
        <v>55</v>
      </c>
      <c r="C60" s="28">
        <v>3308.3</v>
      </c>
      <c r="D60" s="29">
        <f t="shared" si="18"/>
        <v>36222.5</v>
      </c>
      <c r="E60" s="29">
        <f t="shared" si="19"/>
        <v>36529.99999999999</v>
      </c>
      <c r="F60" s="30">
        <f t="shared" si="5"/>
        <v>-307.4999999999927</v>
      </c>
      <c r="G60" s="29"/>
      <c r="H60" s="31"/>
      <c r="I60" s="32">
        <f t="shared" si="6"/>
        <v>0</v>
      </c>
      <c r="J60" s="33"/>
      <c r="K60" s="31"/>
      <c r="L60" s="32">
        <f t="shared" si="7"/>
        <v>0</v>
      </c>
      <c r="M60" s="33">
        <v>80.3</v>
      </c>
      <c r="N60" s="31">
        <v>328.7</v>
      </c>
      <c r="O60" s="32">
        <f t="shared" si="8"/>
        <v>-248.39999999999998</v>
      </c>
      <c r="P60" s="33">
        <v>36058.2</v>
      </c>
      <c r="Q60" s="31">
        <v>36056.7</v>
      </c>
      <c r="R60" s="34">
        <f t="shared" si="9"/>
        <v>0.004160114486350664</v>
      </c>
      <c r="S60" s="32">
        <f t="shared" si="10"/>
        <v>1.5</v>
      </c>
      <c r="T60" s="33">
        <v>84</v>
      </c>
      <c r="U60" s="31">
        <v>144.6</v>
      </c>
      <c r="V60" s="32">
        <f t="shared" si="11"/>
        <v>-60.599999999999994</v>
      </c>
      <c r="W60" s="35">
        <f t="shared" si="20"/>
        <v>39530.8</v>
      </c>
      <c r="X60" s="35">
        <f t="shared" si="21"/>
        <v>36099.6</v>
      </c>
      <c r="Y60" s="32">
        <f t="shared" si="12"/>
        <v>3431.2000000000044</v>
      </c>
      <c r="Z60" s="39">
        <v>33555.200000000004</v>
      </c>
      <c r="AA60" s="31">
        <v>32623.7</v>
      </c>
      <c r="AB60" s="32">
        <f t="shared" si="13"/>
        <v>931.5000000000036</v>
      </c>
      <c r="AC60" s="39">
        <v>5467.5999999999985</v>
      </c>
      <c r="AD60" s="31">
        <v>3157.9</v>
      </c>
      <c r="AE60" s="32">
        <f t="shared" si="14"/>
        <v>2309.6999999999985</v>
      </c>
      <c r="AF60" s="33"/>
      <c r="AG60" s="31"/>
      <c r="AH60" s="32">
        <f t="shared" si="15"/>
        <v>0</v>
      </c>
      <c r="AI60" s="33">
        <v>508</v>
      </c>
      <c r="AJ60" s="31">
        <v>318</v>
      </c>
      <c r="AK60" s="30">
        <f t="shared" si="4"/>
        <v>190</v>
      </c>
      <c r="AL60" s="1">
        <f t="shared" si="16"/>
        <v>3738.699999999997</v>
      </c>
      <c r="AM60" s="1">
        <f t="shared" si="17"/>
        <v>0</v>
      </c>
    </row>
    <row r="61" spans="1:39" ht="17.25" thickBot="1">
      <c r="A61" s="27">
        <v>41</v>
      </c>
      <c r="B61" s="28" t="s">
        <v>56</v>
      </c>
      <c r="C61" s="28">
        <v>1431</v>
      </c>
      <c r="D61" s="29">
        <f t="shared" si="18"/>
        <v>30071.5</v>
      </c>
      <c r="E61" s="29">
        <f t="shared" si="19"/>
        <v>30296.8</v>
      </c>
      <c r="F61" s="30">
        <f t="shared" si="5"/>
        <v>-225.29999999999927</v>
      </c>
      <c r="G61" s="29"/>
      <c r="H61" s="31"/>
      <c r="I61" s="32">
        <f t="shared" si="6"/>
        <v>0</v>
      </c>
      <c r="J61" s="33"/>
      <c r="K61" s="31"/>
      <c r="L61" s="32">
        <f t="shared" si="7"/>
        <v>0</v>
      </c>
      <c r="M61" s="33"/>
      <c r="N61" s="31"/>
      <c r="O61" s="32">
        <f t="shared" si="8"/>
        <v>0</v>
      </c>
      <c r="P61" s="33">
        <v>30071.5</v>
      </c>
      <c r="Q61" s="31">
        <v>30070.8</v>
      </c>
      <c r="R61" s="34">
        <f t="shared" si="9"/>
        <v>0.0023278396318046997</v>
      </c>
      <c r="S61" s="32">
        <f t="shared" si="10"/>
        <v>0.7000000000007276</v>
      </c>
      <c r="T61" s="33"/>
      <c r="U61" s="31">
        <v>226</v>
      </c>
      <c r="V61" s="32">
        <f t="shared" si="11"/>
        <v>-226</v>
      </c>
      <c r="W61" s="35">
        <f t="shared" si="20"/>
        <v>31502.5</v>
      </c>
      <c r="X61" s="35">
        <f t="shared" si="21"/>
        <v>31288.7</v>
      </c>
      <c r="Y61" s="32">
        <f t="shared" si="12"/>
        <v>213.79999999999927</v>
      </c>
      <c r="Z61" s="39">
        <v>28264.5</v>
      </c>
      <c r="AA61" s="31">
        <v>29007</v>
      </c>
      <c r="AB61" s="32">
        <f t="shared" si="13"/>
        <v>-742.5</v>
      </c>
      <c r="AC61" s="39">
        <v>2878</v>
      </c>
      <c r="AD61" s="31">
        <v>2076.7</v>
      </c>
      <c r="AE61" s="32">
        <f t="shared" si="14"/>
        <v>801.3000000000002</v>
      </c>
      <c r="AF61" s="33"/>
      <c r="AG61" s="31"/>
      <c r="AH61" s="32">
        <f t="shared" si="15"/>
        <v>0</v>
      </c>
      <c r="AI61" s="33">
        <v>360</v>
      </c>
      <c r="AJ61" s="31">
        <v>205</v>
      </c>
      <c r="AK61" s="30">
        <f t="shared" si="4"/>
        <v>155</v>
      </c>
      <c r="AL61" s="1">
        <f t="shared" si="16"/>
        <v>439.09999999999854</v>
      </c>
      <c r="AM61" s="1">
        <f t="shared" si="17"/>
        <v>0</v>
      </c>
    </row>
    <row r="62" spans="1:39" ht="17.25" thickBot="1">
      <c r="A62" s="27">
        <v>42</v>
      </c>
      <c r="B62" s="28" t="s">
        <v>57</v>
      </c>
      <c r="C62" s="28">
        <v>2992</v>
      </c>
      <c r="D62" s="29">
        <f t="shared" si="18"/>
        <v>30533.899999999998</v>
      </c>
      <c r="E62" s="29">
        <f t="shared" si="19"/>
        <v>30566.199999999997</v>
      </c>
      <c r="F62" s="30">
        <f t="shared" si="5"/>
        <v>-32.29999999999927</v>
      </c>
      <c r="G62" s="29"/>
      <c r="H62" s="31"/>
      <c r="I62" s="32">
        <f t="shared" si="6"/>
        <v>0</v>
      </c>
      <c r="J62" s="33">
        <v>70.6</v>
      </c>
      <c r="K62" s="31">
        <v>50.6</v>
      </c>
      <c r="L62" s="32">
        <f t="shared" si="7"/>
        <v>19.999999999999993</v>
      </c>
      <c r="M62" s="33"/>
      <c r="N62" s="31"/>
      <c r="O62" s="32">
        <f t="shared" si="8"/>
        <v>0</v>
      </c>
      <c r="P62" s="33">
        <v>30463.3</v>
      </c>
      <c r="Q62" s="31">
        <v>30462.6</v>
      </c>
      <c r="R62" s="34">
        <f t="shared" si="9"/>
        <v>0.0022978997196586226</v>
      </c>
      <c r="S62" s="32">
        <f t="shared" si="10"/>
        <v>0.7000000000007276</v>
      </c>
      <c r="T62" s="33"/>
      <c r="U62" s="31">
        <v>53</v>
      </c>
      <c r="V62" s="32">
        <f t="shared" si="11"/>
        <v>-53</v>
      </c>
      <c r="W62" s="35">
        <f t="shared" si="20"/>
        <v>33525.899999999994</v>
      </c>
      <c r="X62" s="35">
        <f t="shared" si="21"/>
        <v>30588.6</v>
      </c>
      <c r="Y62" s="32">
        <f t="shared" si="12"/>
        <v>2937.2999999999956</v>
      </c>
      <c r="Z62" s="39">
        <v>28702.499999999993</v>
      </c>
      <c r="AA62" s="31">
        <v>27130</v>
      </c>
      <c r="AB62" s="32">
        <f t="shared" si="13"/>
        <v>1572.4999999999927</v>
      </c>
      <c r="AC62" s="39">
        <v>3415.100000000002</v>
      </c>
      <c r="AD62" s="31">
        <v>2637.8</v>
      </c>
      <c r="AE62" s="32">
        <f t="shared" si="14"/>
        <v>777.300000000002</v>
      </c>
      <c r="AF62" s="33"/>
      <c r="AG62" s="31"/>
      <c r="AH62" s="32">
        <f t="shared" si="15"/>
        <v>0</v>
      </c>
      <c r="AI62" s="33">
        <v>1408.3</v>
      </c>
      <c r="AJ62" s="31">
        <v>820.8</v>
      </c>
      <c r="AK62" s="30">
        <f t="shared" si="4"/>
        <v>587.5</v>
      </c>
      <c r="AL62" s="1">
        <f t="shared" si="16"/>
        <v>2969.5999999999985</v>
      </c>
      <c r="AM62" s="1">
        <f t="shared" si="17"/>
        <v>0</v>
      </c>
    </row>
    <row r="63" spans="1:39" ht="17.25" thickBot="1">
      <c r="A63" s="27">
        <v>43</v>
      </c>
      <c r="B63" s="28" t="s">
        <v>58</v>
      </c>
      <c r="C63" s="67">
        <v>518.2</v>
      </c>
      <c r="D63" s="29">
        <f t="shared" si="18"/>
        <v>14954.9</v>
      </c>
      <c r="E63" s="29">
        <f t="shared" si="19"/>
        <v>15482.8</v>
      </c>
      <c r="F63" s="30">
        <f t="shared" si="5"/>
        <v>-527.8999999999996</v>
      </c>
      <c r="G63" s="29"/>
      <c r="H63" s="31"/>
      <c r="I63" s="32">
        <f t="shared" si="6"/>
        <v>0</v>
      </c>
      <c r="J63" s="33"/>
      <c r="K63" s="31"/>
      <c r="L63" s="32">
        <f t="shared" si="7"/>
        <v>0</v>
      </c>
      <c r="M63" s="33"/>
      <c r="N63" s="31">
        <v>56</v>
      </c>
      <c r="O63" s="32">
        <f t="shared" si="8"/>
        <v>-56</v>
      </c>
      <c r="P63" s="33">
        <v>14954.9</v>
      </c>
      <c r="Q63" s="31">
        <v>14953</v>
      </c>
      <c r="R63" s="34">
        <f t="shared" si="9"/>
        <v>0.012706480304953095</v>
      </c>
      <c r="S63" s="32">
        <f t="shared" si="10"/>
        <v>1.8999999999996362</v>
      </c>
      <c r="T63" s="33"/>
      <c r="U63" s="31">
        <v>473.8</v>
      </c>
      <c r="V63" s="32">
        <f t="shared" si="11"/>
        <v>-473.8</v>
      </c>
      <c r="W63" s="35">
        <f t="shared" si="20"/>
        <v>15473.1</v>
      </c>
      <c r="X63" s="35">
        <f t="shared" si="21"/>
        <v>15193.599999999999</v>
      </c>
      <c r="Y63" s="32">
        <f t="shared" si="12"/>
        <v>279.5000000000018</v>
      </c>
      <c r="Z63" s="39">
        <v>15053.5</v>
      </c>
      <c r="AA63" s="31">
        <v>14826.3</v>
      </c>
      <c r="AB63" s="32">
        <f t="shared" si="13"/>
        <v>227.20000000000073</v>
      </c>
      <c r="AC63" s="39">
        <v>394.3000000000011</v>
      </c>
      <c r="AD63" s="31">
        <v>367.3</v>
      </c>
      <c r="AE63" s="32">
        <f t="shared" si="14"/>
        <v>27.00000000000108</v>
      </c>
      <c r="AF63" s="33"/>
      <c r="AG63" s="31"/>
      <c r="AH63" s="32">
        <f t="shared" si="15"/>
        <v>0</v>
      </c>
      <c r="AI63" s="33">
        <v>25.3</v>
      </c>
      <c r="AJ63" s="31">
        <v>0</v>
      </c>
      <c r="AK63" s="30">
        <f t="shared" si="4"/>
        <v>25.3</v>
      </c>
      <c r="AL63" s="1">
        <f t="shared" si="16"/>
        <v>807.4000000000015</v>
      </c>
      <c r="AM63" s="1">
        <f t="shared" si="17"/>
        <v>0</v>
      </c>
    </row>
    <row r="64" spans="1:39" ht="17.25" thickBot="1">
      <c r="A64" s="27">
        <v>44</v>
      </c>
      <c r="B64" s="28" t="s">
        <v>59</v>
      </c>
      <c r="C64" s="28">
        <v>461.4</v>
      </c>
      <c r="D64" s="29">
        <f t="shared" si="18"/>
        <v>20404.2</v>
      </c>
      <c r="E64" s="29">
        <f t="shared" si="19"/>
        <v>20954.3</v>
      </c>
      <c r="F64" s="30">
        <f t="shared" si="5"/>
        <v>-550.0999999999985</v>
      </c>
      <c r="G64" s="29"/>
      <c r="H64" s="31"/>
      <c r="I64" s="32">
        <f t="shared" si="6"/>
        <v>0</v>
      </c>
      <c r="J64" s="33"/>
      <c r="K64" s="31"/>
      <c r="L64" s="32">
        <f t="shared" si="7"/>
        <v>0</v>
      </c>
      <c r="M64" s="33"/>
      <c r="N64" s="31">
        <v>200</v>
      </c>
      <c r="O64" s="32">
        <f t="shared" si="8"/>
        <v>-200</v>
      </c>
      <c r="P64" s="33">
        <v>20404.2</v>
      </c>
      <c r="Q64" s="31">
        <v>20601.5</v>
      </c>
      <c r="R64" s="34">
        <f t="shared" si="9"/>
        <v>-0.9576972550542401</v>
      </c>
      <c r="S64" s="32">
        <f t="shared" si="10"/>
        <v>-197.29999999999927</v>
      </c>
      <c r="T64" s="33"/>
      <c r="U64" s="31">
        <v>152.8</v>
      </c>
      <c r="V64" s="32">
        <f>T64-U64</f>
        <v>-152.8</v>
      </c>
      <c r="W64" s="35">
        <f t="shared" si="20"/>
        <v>20865.6</v>
      </c>
      <c r="X64" s="35">
        <f t="shared" si="21"/>
        <v>20745.4</v>
      </c>
      <c r="Y64" s="32">
        <f t="shared" si="12"/>
        <v>120.19999999999709</v>
      </c>
      <c r="Z64" s="39">
        <v>19144.8</v>
      </c>
      <c r="AA64" s="31">
        <v>18571.4</v>
      </c>
      <c r="AB64" s="32">
        <f t="shared" si="13"/>
        <v>573.3999999999978</v>
      </c>
      <c r="AC64" s="39">
        <v>1552.7999999999993</v>
      </c>
      <c r="AD64" s="31">
        <v>2174</v>
      </c>
      <c r="AE64" s="32">
        <f t="shared" si="14"/>
        <v>-621.2000000000007</v>
      </c>
      <c r="AF64" s="33"/>
      <c r="AG64" s="31"/>
      <c r="AH64" s="32">
        <f t="shared" si="15"/>
        <v>0</v>
      </c>
      <c r="AI64" s="33">
        <v>168</v>
      </c>
      <c r="AJ64" s="31">
        <v>0</v>
      </c>
      <c r="AK64" s="30">
        <f t="shared" si="4"/>
        <v>168</v>
      </c>
      <c r="AL64" s="1">
        <f t="shared" si="16"/>
        <v>670.2999999999993</v>
      </c>
      <c r="AM64" s="1">
        <f t="shared" si="17"/>
        <v>0</v>
      </c>
    </row>
    <row r="65" spans="1:39" ht="17.25" thickBot="1">
      <c r="A65" s="27">
        <v>45</v>
      </c>
      <c r="B65" s="28" t="s">
        <v>60</v>
      </c>
      <c r="C65" s="28">
        <v>994.9</v>
      </c>
      <c r="D65" s="29">
        <f t="shared" si="18"/>
        <v>11980.4</v>
      </c>
      <c r="E65" s="29">
        <f t="shared" si="19"/>
        <v>11978.9</v>
      </c>
      <c r="F65" s="30">
        <f t="shared" si="5"/>
        <v>1.5</v>
      </c>
      <c r="G65" s="29"/>
      <c r="H65" s="31"/>
      <c r="I65" s="32">
        <f t="shared" si="6"/>
        <v>0</v>
      </c>
      <c r="J65" s="33"/>
      <c r="K65" s="31"/>
      <c r="L65" s="32">
        <f t="shared" si="7"/>
        <v>0</v>
      </c>
      <c r="M65" s="33"/>
      <c r="N65" s="31"/>
      <c r="O65" s="32">
        <f t="shared" si="8"/>
        <v>0</v>
      </c>
      <c r="P65" s="33">
        <v>11980.4</v>
      </c>
      <c r="Q65" s="31">
        <v>11978.9</v>
      </c>
      <c r="R65" s="34">
        <f t="shared" si="9"/>
        <v>0.012522017881441534</v>
      </c>
      <c r="S65" s="32">
        <f t="shared" si="10"/>
        <v>1.5</v>
      </c>
      <c r="T65" s="33"/>
      <c r="U65" s="31"/>
      <c r="V65" s="32">
        <f t="shared" si="11"/>
        <v>0</v>
      </c>
      <c r="W65" s="35">
        <f t="shared" si="20"/>
        <v>12975.3</v>
      </c>
      <c r="X65" s="35">
        <f t="shared" si="21"/>
        <v>12973.2</v>
      </c>
      <c r="Y65" s="32">
        <f t="shared" si="12"/>
        <v>2.099999999998545</v>
      </c>
      <c r="Z65" s="39">
        <v>12557.3</v>
      </c>
      <c r="AA65" s="31">
        <v>8999.9</v>
      </c>
      <c r="AB65" s="32">
        <f t="shared" si="13"/>
        <v>3557.3999999999996</v>
      </c>
      <c r="AC65" s="39">
        <v>318</v>
      </c>
      <c r="AD65" s="31">
        <v>3973.3</v>
      </c>
      <c r="AE65" s="32">
        <f t="shared" si="14"/>
        <v>-3655.3</v>
      </c>
      <c r="AF65" s="33"/>
      <c r="AG65" s="31"/>
      <c r="AH65" s="32">
        <f t="shared" si="15"/>
        <v>0</v>
      </c>
      <c r="AI65" s="33">
        <v>100</v>
      </c>
      <c r="AJ65" s="31">
        <v>0</v>
      </c>
      <c r="AK65" s="30">
        <f t="shared" si="4"/>
        <v>100</v>
      </c>
      <c r="AL65" s="1">
        <f t="shared" si="16"/>
        <v>0.5999999999985448</v>
      </c>
      <c r="AM65" s="1">
        <f t="shared" si="17"/>
        <v>0</v>
      </c>
    </row>
    <row r="66" spans="1:39" ht="17.25" thickBot="1">
      <c r="A66" s="27">
        <v>46</v>
      </c>
      <c r="B66" s="28" t="s">
        <v>61</v>
      </c>
      <c r="C66" s="28">
        <v>5051.6</v>
      </c>
      <c r="D66" s="29">
        <f t="shared" si="18"/>
        <v>21293.8</v>
      </c>
      <c r="E66" s="29">
        <f t="shared" si="19"/>
        <v>21358</v>
      </c>
      <c r="F66" s="30">
        <f t="shared" si="5"/>
        <v>-64.20000000000073</v>
      </c>
      <c r="G66" s="29"/>
      <c r="H66" s="31"/>
      <c r="I66" s="32">
        <f t="shared" si="6"/>
        <v>0</v>
      </c>
      <c r="J66" s="33"/>
      <c r="K66" s="31"/>
      <c r="L66" s="32">
        <f t="shared" si="7"/>
        <v>0</v>
      </c>
      <c r="M66" s="33"/>
      <c r="N66" s="31">
        <v>66</v>
      </c>
      <c r="O66" s="32">
        <f t="shared" si="8"/>
        <v>-66</v>
      </c>
      <c r="P66" s="33">
        <v>21293.8</v>
      </c>
      <c r="Q66" s="31">
        <v>21292</v>
      </c>
      <c r="R66" s="34">
        <f t="shared" si="9"/>
        <v>0.008453879391317266</v>
      </c>
      <c r="S66" s="32">
        <f t="shared" si="10"/>
        <v>1.7999999999992724</v>
      </c>
      <c r="T66" s="33"/>
      <c r="U66" s="31"/>
      <c r="V66" s="32">
        <f t="shared" si="11"/>
        <v>0</v>
      </c>
      <c r="W66" s="35">
        <f t="shared" si="20"/>
        <v>26345.4</v>
      </c>
      <c r="X66" s="35">
        <f t="shared" si="21"/>
        <v>21866.3</v>
      </c>
      <c r="Y66" s="32">
        <f t="shared" si="12"/>
        <v>4479.100000000002</v>
      </c>
      <c r="Z66" s="39">
        <v>21267.600000000002</v>
      </c>
      <c r="AA66" s="31">
        <v>18532</v>
      </c>
      <c r="AB66" s="32">
        <f t="shared" si="13"/>
        <v>2735.600000000002</v>
      </c>
      <c r="AC66" s="39">
        <v>3713</v>
      </c>
      <c r="AD66" s="31">
        <v>2367.3</v>
      </c>
      <c r="AE66" s="32">
        <f t="shared" si="14"/>
        <v>1345.6999999999998</v>
      </c>
      <c r="AF66" s="33"/>
      <c r="AG66" s="31"/>
      <c r="AH66" s="32">
        <f t="shared" si="15"/>
        <v>0</v>
      </c>
      <c r="AI66" s="33">
        <v>1364.8</v>
      </c>
      <c r="AJ66" s="31">
        <v>967</v>
      </c>
      <c r="AK66" s="30">
        <f t="shared" si="4"/>
        <v>397.79999999999995</v>
      </c>
      <c r="AL66" s="1">
        <f t="shared" si="16"/>
        <v>4543.299999999999</v>
      </c>
      <c r="AM66" s="1">
        <f t="shared" si="17"/>
        <v>0</v>
      </c>
    </row>
    <row r="67" spans="1:39" ht="17.25" thickBot="1">
      <c r="A67" s="27">
        <v>47</v>
      </c>
      <c r="B67" s="28" t="s">
        <v>62</v>
      </c>
      <c r="C67" s="28">
        <v>225.8</v>
      </c>
      <c r="D67" s="29">
        <f t="shared" si="18"/>
        <v>21409.2</v>
      </c>
      <c r="E67" s="29">
        <f t="shared" si="19"/>
        <v>21407.7</v>
      </c>
      <c r="F67" s="30">
        <f t="shared" si="5"/>
        <v>1.5</v>
      </c>
      <c r="G67" s="29"/>
      <c r="H67" s="31"/>
      <c r="I67" s="32">
        <f t="shared" si="6"/>
        <v>0</v>
      </c>
      <c r="J67" s="33"/>
      <c r="K67" s="31"/>
      <c r="L67" s="32">
        <f t="shared" si="7"/>
        <v>0</v>
      </c>
      <c r="M67" s="33"/>
      <c r="N67" s="31"/>
      <c r="O67" s="32">
        <f t="shared" si="8"/>
        <v>0</v>
      </c>
      <c r="P67" s="33">
        <v>21409.2</v>
      </c>
      <c r="Q67" s="31">
        <v>21407.7</v>
      </c>
      <c r="R67" s="34">
        <f t="shared" si="9"/>
        <v>0.007006824647206378</v>
      </c>
      <c r="S67" s="32">
        <f t="shared" si="10"/>
        <v>1.5</v>
      </c>
      <c r="T67" s="33"/>
      <c r="U67" s="31"/>
      <c r="V67" s="32">
        <f t="shared" si="11"/>
        <v>0</v>
      </c>
      <c r="W67" s="35">
        <f t="shared" si="20"/>
        <v>21635</v>
      </c>
      <c r="X67" s="35">
        <f t="shared" si="21"/>
        <v>21340.7</v>
      </c>
      <c r="Y67" s="32">
        <f t="shared" si="12"/>
        <v>294.2999999999993</v>
      </c>
      <c r="Z67" s="39">
        <v>20205</v>
      </c>
      <c r="AA67" s="31">
        <v>19739.4</v>
      </c>
      <c r="AB67" s="32">
        <f t="shared" si="13"/>
        <v>465.59999999999854</v>
      </c>
      <c r="AC67" s="39">
        <v>1302</v>
      </c>
      <c r="AD67" s="31">
        <v>1046.3</v>
      </c>
      <c r="AE67" s="32">
        <f t="shared" si="14"/>
        <v>255.70000000000005</v>
      </c>
      <c r="AF67" s="33"/>
      <c r="AG67" s="31"/>
      <c r="AH67" s="32">
        <f t="shared" si="15"/>
        <v>0</v>
      </c>
      <c r="AI67" s="33">
        <v>128</v>
      </c>
      <c r="AJ67" s="31">
        <v>555</v>
      </c>
      <c r="AK67" s="30">
        <f t="shared" si="4"/>
        <v>-427</v>
      </c>
      <c r="AL67" s="1">
        <f t="shared" si="16"/>
        <v>292.7999999999993</v>
      </c>
      <c r="AM67" s="1">
        <f t="shared" si="17"/>
        <v>0</v>
      </c>
    </row>
    <row r="68" spans="1:39" ht="17.25" thickBot="1">
      <c r="A68" s="27">
        <v>48</v>
      </c>
      <c r="B68" s="28" t="s">
        <v>63</v>
      </c>
      <c r="C68" s="28">
        <v>6664.2</v>
      </c>
      <c r="D68" s="29">
        <f t="shared" si="18"/>
        <v>36222.700000000004</v>
      </c>
      <c r="E68" s="29">
        <f t="shared" si="19"/>
        <v>36288.1</v>
      </c>
      <c r="F68" s="30">
        <f t="shared" si="5"/>
        <v>-65.39999999999418</v>
      </c>
      <c r="G68" s="29"/>
      <c r="H68" s="31"/>
      <c r="I68" s="32">
        <f t="shared" si="6"/>
        <v>0</v>
      </c>
      <c r="J68" s="33"/>
      <c r="K68" s="31"/>
      <c r="L68" s="32">
        <f t="shared" si="7"/>
        <v>0</v>
      </c>
      <c r="M68" s="33"/>
      <c r="N68" s="31"/>
      <c r="O68" s="32">
        <f t="shared" si="8"/>
        <v>0</v>
      </c>
      <c r="P68" s="33">
        <v>36222.700000000004</v>
      </c>
      <c r="Q68" s="31">
        <v>36222.1</v>
      </c>
      <c r="R68" s="34">
        <f t="shared" si="9"/>
        <v>0.0016564473070468605</v>
      </c>
      <c r="S68" s="32">
        <f t="shared" si="10"/>
        <v>0.6000000000058208</v>
      </c>
      <c r="T68" s="33"/>
      <c r="U68" s="31">
        <v>66</v>
      </c>
      <c r="V68" s="32">
        <f t="shared" si="11"/>
        <v>-66</v>
      </c>
      <c r="W68" s="35">
        <f t="shared" si="20"/>
        <v>42886.9</v>
      </c>
      <c r="X68" s="35">
        <f t="shared" si="21"/>
        <v>32799.399999999994</v>
      </c>
      <c r="Y68" s="32">
        <f t="shared" si="12"/>
        <v>10087.500000000007</v>
      </c>
      <c r="Z68" s="39">
        <v>36368.500000000015</v>
      </c>
      <c r="AA68" s="31">
        <v>30243.1</v>
      </c>
      <c r="AB68" s="32">
        <f t="shared" si="13"/>
        <v>6125.400000000016</v>
      </c>
      <c r="AC68" s="39">
        <v>5244.799999999992</v>
      </c>
      <c r="AD68" s="31">
        <v>2214.8</v>
      </c>
      <c r="AE68" s="32">
        <f t="shared" si="14"/>
        <v>3029.999999999992</v>
      </c>
      <c r="AF68" s="33"/>
      <c r="AG68" s="31"/>
      <c r="AH68" s="32">
        <f t="shared" si="15"/>
        <v>0</v>
      </c>
      <c r="AI68" s="33">
        <v>1273.6</v>
      </c>
      <c r="AJ68" s="31">
        <v>341.5</v>
      </c>
      <c r="AK68" s="30">
        <f t="shared" si="4"/>
        <v>932.0999999999999</v>
      </c>
      <c r="AL68" s="1">
        <f t="shared" si="16"/>
        <v>10152.900000000001</v>
      </c>
      <c r="AM68" s="1">
        <f t="shared" si="17"/>
        <v>0</v>
      </c>
    </row>
    <row r="69" spans="1:39" ht="17.25" thickBot="1">
      <c r="A69" s="27">
        <v>49</v>
      </c>
      <c r="B69" s="28" t="s">
        <v>64</v>
      </c>
      <c r="C69" s="64">
        <v>672.8</v>
      </c>
      <c r="D69" s="29">
        <f t="shared" si="18"/>
        <v>17001.855</v>
      </c>
      <c r="E69" s="29">
        <f t="shared" si="19"/>
        <v>17000</v>
      </c>
      <c r="F69" s="30">
        <f t="shared" si="5"/>
        <v>1.8549999999995634</v>
      </c>
      <c r="G69" s="29"/>
      <c r="H69" s="31"/>
      <c r="I69" s="32">
        <f t="shared" si="6"/>
        <v>0</v>
      </c>
      <c r="J69" s="33"/>
      <c r="K69" s="31"/>
      <c r="L69" s="32">
        <f t="shared" si="7"/>
        <v>0</v>
      </c>
      <c r="M69" s="33"/>
      <c r="N69" s="31"/>
      <c r="O69" s="32">
        <f t="shared" si="8"/>
        <v>0</v>
      </c>
      <c r="P69" s="39">
        <v>17001.855</v>
      </c>
      <c r="Q69" s="31">
        <v>17000</v>
      </c>
      <c r="R69" s="34">
        <f t="shared" si="9"/>
        <v>0.010911764705879784</v>
      </c>
      <c r="S69" s="32">
        <f t="shared" si="10"/>
        <v>1.8549999999995634</v>
      </c>
      <c r="T69" s="33"/>
      <c r="U69" s="31"/>
      <c r="V69" s="32">
        <f t="shared" si="11"/>
        <v>0</v>
      </c>
      <c r="W69" s="35">
        <f t="shared" si="20"/>
        <v>17674.655</v>
      </c>
      <c r="X69" s="35">
        <f t="shared" si="21"/>
        <v>17652.4</v>
      </c>
      <c r="Y69" s="32">
        <f t="shared" si="12"/>
        <v>22.25499999999738</v>
      </c>
      <c r="Z69" s="39">
        <v>15974.6996394</v>
      </c>
      <c r="AA69" s="31">
        <v>15455.5</v>
      </c>
      <c r="AB69" s="32">
        <f t="shared" si="13"/>
        <v>519.1996393999998</v>
      </c>
      <c r="AC69" s="39">
        <v>1585.4917565999986</v>
      </c>
      <c r="AD69" s="31">
        <v>1188.9</v>
      </c>
      <c r="AE69" s="32">
        <f t="shared" si="14"/>
        <v>396.59175659999846</v>
      </c>
      <c r="AF69" s="33"/>
      <c r="AG69" s="31"/>
      <c r="AH69" s="32">
        <f t="shared" si="15"/>
        <v>0</v>
      </c>
      <c r="AI69" s="39">
        <v>114.46360399999999</v>
      </c>
      <c r="AJ69" s="31">
        <v>1008</v>
      </c>
      <c r="AK69" s="30">
        <f t="shared" si="4"/>
        <v>-893.536396</v>
      </c>
      <c r="AL69" s="1">
        <f t="shared" si="16"/>
        <v>20.399999999997817</v>
      </c>
      <c r="AM69" s="1">
        <f t="shared" si="17"/>
        <v>0</v>
      </c>
    </row>
    <row r="70" spans="1:39" ht="17.25" thickBot="1">
      <c r="A70" s="27">
        <v>50</v>
      </c>
      <c r="B70" s="28" t="s">
        <v>65</v>
      </c>
      <c r="C70" s="28">
        <v>3005.3</v>
      </c>
      <c r="D70" s="29">
        <f t="shared" si="18"/>
        <v>23311.8</v>
      </c>
      <c r="E70" s="29">
        <f t="shared" si="19"/>
        <v>23315.2</v>
      </c>
      <c r="F70" s="30">
        <f t="shared" si="5"/>
        <v>-3.400000000001455</v>
      </c>
      <c r="G70" s="29"/>
      <c r="H70" s="31"/>
      <c r="I70" s="32">
        <f t="shared" si="6"/>
        <v>0</v>
      </c>
      <c r="J70" s="33"/>
      <c r="K70" s="31"/>
      <c r="L70" s="32">
        <f t="shared" si="7"/>
        <v>0</v>
      </c>
      <c r="M70" s="33"/>
      <c r="N70" s="31"/>
      <c r="O70" s="32">
        <f t="shared" si="8"/>
        <v>0</v>
      </c>
      <c r="P70" s="33">
        <v>23311.8</v>
      </c>
      <c r="Q70" s="31">
        <v>23309.2</v>
      </c>
      <c r="R70" s="34">
        <f t="shared" si="9"/>
        <v>0.011154393973188891</v>
      </c>
      <c r="S70" s="32">
        <f t="shared" si="10"/>
        <v>2.599999999998545</v>
      </c>
      <c r="T70" s="39"/>
      <c r="U70" s="31">
        <v>6</v>
      </c>
      <c r="V70" s="32">
        <f t="shared" si="11"/>
        <v>-6</v>
      </c>
      <c r="W70" s="63">
        <f t="shared" si="20"/>
        <v>26317.099999999995</v>
      </c>
      <c r="X70" s="35">
        <f t="shared" si="21"/>
        <v>21382.899999999998</v>
      </c>
      <c r="Y70" s="32">
        <f t="shared" si="12"/>
        <v>4934.199999999997</v>
      </c>
      <c r="Z70" s="39">
        <v>23114.5</v>
      </c>
      <c r="AA70" s="31">
        <v>19699.6</v>
      </c>
      <c r="AB70" s="32">
        <f t="shared" si="13"/>
        <v>3414.9000000000015</v>
      </c>
      <c r="AC70" s="39">
        <v>2843.7999999999956</v>
      </c>
      <c r="AD70" s="31">
        <v>1683.3</v>
      </c>
      <c r="AE70" s="32">
        <f t="shared" si="14"/>
        <v>1160.4999999999957</v>
      </c>
      <c r="AF70" s="33"/>
      <c r="AG70" s="31"/>
      <c r="AH70" s="32">
        <f t="shared" si="15"/>
        <v>0</v>
      </c>
      <c r="AI70" s="39">
        <v>358.8</v>
      </c>
      <c r="AJ70" s="31">
        <v>0</v>
      </c>
      <c r="AK70" s="30">
        <f t="shared" si="4"/>
        <v>358.8</v>
      </c>
      <c r="AL70" s="1">
        <f t="shared" si="16"/>
        <v>4937.600000000002</v>
      </c>
      <c r="AM70" s="1">
        <f t="shared" si="17"/>
        <v>0</v>
      </c>
    </row>
    <row r="71" spans="1:39" ht="17.25" thickBot="1">
      <c r="A71" s="27">
        <v>51</v>
      </c>
      <c r="B71" s="28" t="s">
        <v>66</v>
      </c>
      <c r="C71" s="68">
        <v>40.8</v>
      </c>
      <c r="D71" s="29">
        <f t="shared" si="18"/>
        <v>14249.900000000001</v>
      </c>
      <c r="E71" s="29">
        <f t="shared" si="19"/>
        <v>14284.5</v>
      </c>
      <c r="F71" s="30">
        <f t="shared" si="5"/>
        <v>-34.599999999998545</v>
      </c>
      <c r="G71" s="29"/>
      <c r="H71" s="31"/>
      <c r="I71" s="32">
        <f t="shared" si="6"/>
        <v>0</v>
      </c>
      <c r="J71" s="33"/>
      <c r="K71" s="31"/>
      <c r="L71" s="32">
        <f t="shared" si="7"/>
        <v>0</v>
      </c>
      <c r="M71" s="33"/>
      <c r="N71" s="31"/>
      <c r="O71" s="32">
        <f t="shared" si="8"/>
        <v>0</v>
      </c>
      <c r="P71" s="33">
        <v>14249.900000000001</v>
      </c>
      <c r="Q71" s="31">
        <v>14248.7</v>
      </c>
      <c r="R71" s="34">
        <f t="shared" si="9"/>
        <v>0.008421820938055595</v>
      </c>
      <c r="S71" s="32">
        <f t="shared" si="10"/>
        <v>1.2000000000007276</v>
      </c>
      <c r="T71" s="33"/>
      <c r="U71" s="31">
        <v>35.8</v>
      </c>
      <c r="V71" s="32">
        <f t="shared" si="11"/>
        <v>-35.8</v>
      </c>
      <c r="W71" s="35">
        <f t="shared" si="20"/>
        <v>14290.7</v>
      </c>
      <c r="X71" s="35">
        <f t="shared" si="21"/>
        <v>14229.3</v>
      </c>
      <c r="Y71" s="32">
        <f t="shared" si="12"/>
        <v>61.400000000001455</v>
      </c>
      <c r="Z71" s="39">
        <v>13454.002560000003</v>
      </c>
      <c r="AA71" s="31">
        <v>12967.3</v>
      </c>
      <c r="AB71" s="32">
        <f t="shared" si="13"/>
        <v>486.70256000000336</v>
      </c>
      <c r="AC71" s="39">
        <v>578.4451599999975</v>
      </c>
      <c r="AD71" s="31">
        <v>704</v>
      </c>
      <c r="AE71" s="32">
        <f t="shared" si="14"/>
        <v>-125.55484000000251</v>
      </c>
      <c r="AF71" s="33"/>
      <c r="AG71" s="31"/>
      <c r="AH71" s="32">
        <f t="shared" si="15"/>
        <v>0</v>
      </c>
      <c r="AI71" s="39">
        <v>258.25228000000004</v>
      </c>
      <c r="AJ71" s="31">
        <v>558</v>
      </c>
      <c r="AK71" s="30">
        <f t="shared" si="4"/>
        <v>-299.74771999999996</v>
      </c>
      <c r="AL71" s="1">
        <f t="shared" si="16"/>
        <v>96</v>
      </c>
      <c r="AM71" s="1">
        <f t="shared" si="17"/>
        <v>0</v>
      </c>
    </row>
    <row r="72" spans="1:39" ht="17.25" thickBot="1">
      <c r="A72" s="27">
        <v>52</v>
      </c>
      <c r="B72" s="28" t="s">
        <v>67</v>
      </c>
      <c r="C72" s="67">
        <v>1719.8</v>
      </c>
      <c r="D72" s="29">
        <f t="shared" si="18"/>
        <v>45171.7</v>
      </c>
      <c r="E72" s="29">
        <f t="shared" si="19"/>
        <v>45173.9</v>
      </c>
      <c r="F72" s="30">
        <f t="shared" si="5"/>
        <v>-2.2000000000043656</v>
      </c>
      <c r="G72" s="29"/>
      <c r="H72" s="31"/>
      <c r="I72" s="32">
        <f t="shared" si="6"/>
        <v>0</v>
      </c>
      <c r="J72" s="33"/>
      <c r="K72" s="31"/>
      <c r="L72" s="32">
        <f t="shared" si="7"/>
        <v>0</v>
      </c>
      <c r="M72" s="33"/>
      <c r="N72" s="31"/>
      <c r="O72" s="32">
        <f t="shared" si="8"/>
        <v>0</v>
      </c>
      <c r="P72" s="33">
        <v>45153.7</v>
      </c>
      <c r="Q72" s="31">
        <v>45152.9</v>
      </c>
      <c r="R72" s="34">
        <f t="shared" si="9"/>
        <v>0.0017717577386959296</v>
      </c>
      <c r="S72" s="32">
        <f t="shared" si="10"/>
        <v>0.7999999999956344</v>
      </c>
      <c r="T72" s="39">
        <v>18</v>
      </c>
      <c r="U72" s="31">
        <v>21</v>
      </c>
      <c r="V72" s="32">
        <f t="shared" si="11"/>
        <v>-3</v>
      </c>
      <c r="W72" s="35">
        <f t="shared" si="20"/>
        <v>46891.5</v>
      </c>
      <c r="X72" s="35">
        <f t="shared" si="21"/>
        <v>44906.3</v>
      </c>
      <c r="Y72" s="32">
        <f t="shared" si="12"/>
        <v>1985.199999999997</v>
      </c>
      <c r="Z72" s="39">
        <v>40456</v>
      </c>
      <c r="AA72" s="31">
        <v>40433.4</v>
      </c>
      <c r="AB72" s="32">
        <f t="shared" si="13"/>
        <v>22.599999999998545</v>
      </c>
      <c r="AC72" s="39">
        <v>6435.5</v>
      </c>
      <c r="AD72" s="31">
        <v>4074</v>
      </c>
      <c r="AE72" s="32">
        <f t="shared" si="14"/>
        <v>2361.5</v>
      </c>
      <c r="AF72" s="33"/>
      <c r="AG72" s="31"/>
      <c r="AH72" s="32">
        <f t="shared" si="15"/>
        <v>0</v>
      </c>
      <c r="AI72" s="33">
        <v>0</v>
      </c>
      <c r="AJ72" s="31">
        <v>398.9</v>
      </c>
      <c r="AK72" s="30">
        <f t="shared" si="4"/>
        <v>-398.9</v>
      </c>
      <c r="AL72" s="1">
        <f t="shared" si="16"/>
        <v>1987.4000000000015</v>
      </c>
      <c r="AM72" s="1">
        <f t="shared" si="17"/>
        <v>0</v>
      </c>
    </row>
    <row r="73" spans="1:39" ht="17.25" thickBot="1">
      <c r="A73" s="27">
        <v>53</v>
      </c>
      <c r="B73" s="28" t="s">
        <v>68</v>
      </c>
      <c r="C73" s="28">
        <v>21118.9</v>
      </c>
      <c r="D73" s="29">
        <f t="shared" si="18"/>
        <v>33485.2</v>
      </c>
      <c r="E73" s="29">
        <f t="shared" si="19"/>
        <v>33483.2</v>
      </c>
      <c r="F73" s="30">
        <f t="shared" si="5"/>
        <v>2</v>
      </c>
      <c r="G73" s="29"/>
      <c r="H73" s="31"/>
      <c r="I73" s="32">
        <f t="shared" si="6"/>
        <v>0</v>
      </c>
      <c r="J73" s="33"/>
      <c r="K73" s="31"/>
      <c r="L73" s="32">
        <f t="shared" si="7"/>
        <v>0</v>
      </c>
      <c r="M73" s="33"/>
      <c r="N73" s="31"/>
      <c r="O73" s="32">
        <f t="shared" si="8"/>
        <v>0</v>
      </c>
      <c r="P73" s="33">
        <v>33485.2</v>
      </c>
      <c r="Q73" s="31">
        <v>33483.2</v>
      </c>
      <c r="R73" s="34">
        <f t="shared" si="9"/>
        <v>0.00597314474124337</v>
      </c>
      <c r="S73" s="32">
        <f t="shared" si="10"/>
        <v>2</v>
      </c>
      <c r="T73" s="33"/>
      <c r="U73" s="31"/>
      <c r="V73" s="32">
        <f t="shared" si="11"/>
        <v>0</v>
      </c>
      <c r="W73" s="35">
        <f t="shared" si="20"/>
        <v>54604.100000000006</v>
      </c>
      <c r="X73" s="35">
        <f t="shared" si="21"/>
        <v>34897</v>
      </c>
      <c r="Y73" s="32">
        <f t="shared" si="12"/>
        <v>19707.100000000006</v>
      </c>
      <c r="Z73" s="39">
        <v>28792.8</v>
      </c>
      <c r="AA73" s="31">
        <v>30666.7</v>
      </c>
      <c r="AB73" s="32">
        <f t="shared" si="13"/>
        <v>-1873.9000000000015</v>
      </c>
      <c r="AC73" s="39">
        <v>8027.000000000004</v>
      </c>
      <c r="AD73" s="31">
        <v>3978.6</v>
      </c>
      <c r="AE73" s="32">
        <f t="shared" si="14"/>
        <v>4048.4000000000037</v>
      </c>
      <c r="AF73" s="33"/>
      <c r="AG73" s="31"/>
      <c r="AH73" s="32">
        <f t="shared" si="15"/>
        <v>0</v>
      </c>
      <c r="AI73" s="33">
        <v>17784.3</v>
      </c>
      <c r="AJ73" s="31">
        <v>251.7</v>
      </c>
      <c r="AK73" s="30">
        <f t="shared" si="4"/>
        <v>17532.6</v>
      </c>
      <c r="AL73" s="1">
        <f t="shared" si="16"/>
        <v>19705.1</v>
      </c>
      <c r="AM73" s="1">
        <f t="shared" si="17"/>
        <v>0</v>
      </c>
    </row>
    <row r="74" spans="1:39" ht="17.25" thickBot="1">
      <c r="A74" s="27">
        <v>54</v>
      </c>
      <c r="B74" s="28" t="s">
        <v>69</v>
      </c>
      <c r="C74" s="28">
        <v>5043.1</v>
      </c>
      <c r="D74" s="29">
        <f t="shared" si="18"/>
        <v>38320.6</v>
      </c>
      <c r="E74" s="29">
        <f t="shared" si="19"/>
        <v>37715.6</v>
      </c>
      <c r="F74" s="30">
        <f t="shared" si="5"/>
        <v>605</v>
      </c>
      <c r="G74" s="29"/>
      <c r="H74" s="31"/>
      <c r="I74" s="32">
        <f t="shared" si="6"/>
        <v>0</v>
      </c>
      <c r="J74" s="33"/>
      <c r="K74" s="31"/>
      <c r="L74" s="32">
        <f t="shared" si="7"/>
        <v>0</v>
      </c>
      <c r="M74" s="33"/>
      <c r="N74" s="31"/>
      <c r="O74" s="32">
        <f t="shared" si="8"/>
        <v>0</v>
      </c>
      <c r="P74" s="33">
        <v>38320.6</v>
      </c>
      <c r="Q74" s="31">
        <v>37709.6</v>
      </c>
      <c r="R74" s="34">
        <f t="shared" si="9"/>
        <v>1.6202770647262235</v>
      </c>
      <c r="S74" s="32">
        <f t="shared" si="10"/>
        <v>611</v>
      </c>
      <c r="T74" s="33"/>
      <c r="U74" s="31">
        <v>6</v>
      </c>
      <c r="V74" s="32">
        <f t="shared" si="11"/>
        <v>-6</v>
      </c>
      <c r="W74" s="35">
        <f t="shared" si="20"/>
        <v>43363.7</v>
      </c>
      <c r="X74" s="35">
        <f t="shared" si="21"/>
        <v>36778.3</v>
      </c>
      <c r="Y74" s="32">
        <f t="shared" si="12"/>
        <v>6585.399999999994</v>
      </c>
      <c r="Z74" s="39">
        <v>34918.1</v>
      </c>
      <c r="AA74" s="31">
        <v>30912.8</v>
      </c>
      <c r="AB74" s="32">
        <f t="shared" si="13"/>
        <v>4005.2999999999993</v>
      </c>
      <c r="AC74" s="39">
        <v>6731.5999999999985</v>
      </c>
      <c r="AD74" s="31">
        <v>4894.5</v>
      </c>
      <c r="AE74" s="32">
        <f t="shared" si="14"/>
        <v>1837.0999999999985</v>
      </c>
      <c r="AF74" s="33"/>
      <c r="AG74" s="31"/>
      <c r="AH74" s="32">
        <f t="shared" si="15"/>
        <v>0</v>
      </c>
      <c r="AI74" s="33">
        <v>1714</v>
      </c>
      <c r="AJ74" s="31">
        <v>971</v>
      </c>
      <c r="AK74" s="30">
        <f t="shared" si="4"/>
        <v>743</v>
      </c>
      <c r="AL74" s="1">
        <f t="shared" si="16"/>
        <v>5980.399999999994</v>
      </c>
      <c r="AM74" s="1">
        <f t="shared" si="17"/>
        <v>0</v>
      </c>
    </row>
    <row r="75" spans="1:39" ht="17.25" thickBot="1">
      <c r="A75" s="27">
        <v>55</v>
      </c>
      <c r="B75" s="28" t="s">
        <v>70</v>
      </c>
      <c r="C75" s="28">
        <v>1470</v>
      </c>
      <c r="D75" s="29">
        <f t="shared" si="18"/>
        <v>18120.899999999998</v>
      </c>
      <c r="E75" s="29">
        <f t="shared" si="19"/>
        <v>18182.6</v>
      </c>
      <c r="F75" s="30">
        <f t="shared" si="5"/>
        <v>-61.70000000000073</v>
      </c>
      <c r="G75" s="66"/>
      <c r="H75" s="31"/>
      <c r="I75" s="32">
        <f t="shared" si="6"/>
        <v>0</v>
      </c>
      <c r="J75" s="33"/>
      <c r="K75" s="31"/>
      <c r="L75" s="32">
        <f t="shared" si="7"/>
        <v>0</v>
      </c>
      <c r="M75" s="33"/>
      <c r="N75" s="31">
        <v>60</v>
      </c>
      <c r="O75" s="32">
        <f t="shared" si="8"/>
        <v>-60</v>
      </c>
      <c r="P75" s="33">
        <v>18120.899999999998</v>
      </c>
      <c r="Q75" s="31">
        <v>18119.6</v>
      </c>
      <c r="R75" s="34">
        <f t="shared" si="9"/>
        <v>0.007174551314594541</v>
      </c>
      <c r="S75" s="32">
        <f t="shared" si="10"/>
        <v>1.2999999999992724</v>
      </c>
      <c r="T75" s="39"/>
      <c r="U75" s="31">
        <v>3</v>
      </c>
      <c r="V75" s="32">
        <f t="shared" si="11"/>
        <v>-3</v>
      </c>
      <c r="W75" s="35">
        <f t="shared" si="20"/>
        <v>19590.899999999998</v>
      </c>
      <c r="X75" s="35">
        <f t="shared" si="21"/>
        <v>16289.1</v>
      </c>
      <c r="Y75" s="32">
        <f t="shared" si="12"/>
        <v>3301.7999999999975</v>
      </c>
      <c r="Z75" s="39">
        <v>16231.895</v>
      </c>
      <c r="AA75" s="31">
        <v>15200.6</v>
      </c>
      <c r="AB75" s="32">
        <f t="shared" si="13"/>
        <v>1031.295</v>
      </c>
      <c r="AC75" s="39">
        <v>3359.0049999999974</v>
      </c>
      <c r="AD75" s="31">
        <v>1088.5</v>
      </c>
      <c r="AE75" s="32">
        <f t="shared" si="14"/>
        <v>2270.5049999999974</v>
      </c>
      <c r="AF75" s="33"/>
      <c r="AG75" s="31"/>
      <c r="AH75" s="32">
        <f t="shared" si="15"/>
        <v>0</v>
      </c>
      <c r="AI75" s="33">
        <v>0</v>
      </c>
      <c r="AJ75" s="31">
        <v>0</v>
      </c>
      <c r="AK75" s="30">
        <f t="shared" si="4"/>
        <v>0</v>
      </c>
      <c r="AL75" s="1">
        <f t="shared" si="16"/>
        <v>3363.499999999998</v>
      </c>
      <c r="AM75" s="1">
        <f t="shared" si="17"/>
        <v>0</v>
      </c>
    </row>
    <row r="76" spans="1:39" ht="17.25" thickBot="1">
      <c r="A76" s="27">
        <v>56</v>
      </c>
      <c r="B76" s="28" t="s">
        <v>71</v>
      </c>
      <c r="C76" s="28">
        <v>175.9</v>
      </c>
      <c r="D76" s="29">
        <f t="shared" si="18"/>
        <v>12831.3</v>
      </c>
      <c r="E76" s="29">
        <f t="shared" si="19"/>
        <v>12459</v>
      </c>
      <c r="F76" s="30">
        <f t="shared" si="5"/>
        <v>372.2999999999993</v>
      </c>
      <c r="G76" s="29"/>
      <c r="H76" s="31"/>
      <c r="I76" s="32">
        <f t="shared" si="6"/>
        <v>0</v>
      </c>
      <c r="J76" s="33"/>
      <c r="K76" s="31"/>
      <c r="L76" s="32">
        <f t="shared" si="7"/>
        <v>0</v>
      </c>
      <c r="M76" s="33"/>
      <c r="N76" s="31"/>
      <c r="O76" s="32">
        <f t="shared" si="8"/>
        <v>0</v>
      </c>
      <c r="P76" s="33">
        <v>12831.3</v>
      </c>
      <c r="Q76" s="31">
        <v>12346.7</v>
      </c>
      <c r="R76" s="34">
        <f t="shared" si="9"/>
        <v>3.924935407841759</v>
      </c>
      <c r="S76" s="32">
        <f t="shared" si="10"/>
        <v>484.59999999999854</v>
      </c>
      <c r="T76" s="33"/>
      <c r="U76" s="31">
        <v>112.3</v>
      </c>
      <c r="V76" s="32">
        <f t="shared" si="11"/>
        <v>-112.3</v>
      </c>
      <c r="W76" s="35">
        <f t="shared" si="20"/>
        <v>13007.199999999999</v>
      </c>
      <c r="X76" s="35">
        <f t="shared" si="21"/>
        <v>11877.3</v>
      </c>
      <c r="Y76" s="32">
        <f t="shared" si="12"/>
        <v>1129.8999999999996</v>
      </c>
      <c r="Z76" s="39">
        <v>11950</v>
      </c>
      <c r="AA76" s="31">
        <v>11200</v>
      </c>
      <c r="AB76" s="32">
        <f t="shared" si="13"/>
        <v>750</v>
      </c>
      <c r="AC76" s="39">
        <v>1057.199999999999</v>
      </c>
      <c r="AD76" s="31">
        <v>677.3</v>
      </c>
      <c r="AE76" s="32">
        <f t="shared" si="14"/>
        <v>379.89999999999895</v>
      </c>
      <c r="AF76" s="33"/>
      <c r="AG76" s="31"/>
      <c r="AH76" s="32">
        <f t="shared" si="15"/>
        <v>0</v>
      </c>
      <c r="AI76" s="33">
        <v>0</v>
      </c>
      <c r="AJ76" s="31">
        <v>0</v>
      </c>
      <c r="AK76" s="30">
        <f t="shared" si="4"/>
        <v>0</v>
      </c>
      <c r="AL76" s="1">
        <f t="shared" si="16"/>
        <v>757.6000000000004</v>
      </c>
      <c r="AM76" s="1">
        <f t="shared" si="17"/>
        <v>0</v>
      </c>
    </row>
    <row r="77" spans="1:39" ht="17.25" thickBot="1">
      <c r="A77" s="27">
        <v>57</v>
      </c>
      <c r="B77" s="28" t="s">
        <v>72</v>
      </c>
      <c r="C77" s="28">
        <v>619.8</v>
      </c>
      <c r="D77" s="29">
        <f t="shared" si="18"/>
        <v>10630.5</v>
      </c>
      <c r="E77" s="29">
        <f t="shared" si="19"/>
        <v>10629.6</v>
      </c>
      <c r="F77" s="30">
        <f t="shared" si="5"/>
        <v>0.8999999999996362</v>
      </c>
      <c r="G77" s="29"/>
      <c r="H77" s="31"/>
      <c r="I77" s="32">
        <f t="shared" si="6"/>
        <v>0</v>
      </c>
      <c r="J77" s="33"/>
      <c r="K77" s="31"/>
      <c r="L77" s="32">
        <f t="shared" si="7"/>
        <v>0</v>
      </c>
      <c r="M77" s="33"/>
      <c r="N77" s="31"/>
      <c r="O77" s="32">
        <f t="shared" si="8"/>
        <v>0</v>
      </c>
      <c r="P77" s="33">
        <v>10630.5</v>
      </c>
      <c r="Q77" s="31">
        <v>10629.6</v>
      </c>
      <c r="R77" s="34">
        <f t="shared" si="9"/>
        <v>0.008466922555878265</v>
      </c>
      <c r="S77" s="32">
        <f t="shared" si="10"/>
        <v>0.8999999999996362</v>
      </c>
      <c r="T77" s="33"/>
      <c r="U77" s="31"/>
      <c r="V77" s="32">
        <f t="shared" si="11"/>
        <v>0</v>
      </c>
      <c r="W77" s="35">
        <f t="shared" si="20"/>
        <v>11250.3</v>
      </c>
      <c r="X77" s="35">
        <f t="shared" si="21"/>
        <v>10082</v>
      </c>
      <c r="Y77" s="32">
        <f t="shared" si="12"/>
        <v>1168.2999999999993</v>
      </c>
      <c r="Z77" s="39">
        <v>9909.9</v>
      </c>
      <c r="AA77" s="31">
        <v>9582.6</v>
      </c>
      <c r="AB77" s="32">
        <f t="shared" si="13"/>
        <v>327.2999999999993</v>
      </c>
      <c r="AC77" s="39">
        <v>1310.3999999999996</v>
      </c>
      <c r="AD77" s="31">
        <v>499.4</v>
      </c>
      <c r="AE77" s="32">
        <f t="shared" si="14"/>
        <v>810.9999999999997</v>
      </c>
      <c r="AF77" s="33"/>
      <c r="AG77" s="31"/>
      <c r="AH77" s="32">
        <f t="shared" si="15"/>
        <v>0</v>
      </c>
      <c r="AI77" s="33">
        <v>30</v>
      </c>
      <c r="AJ77" s="31">
        <v>0</v>
      </c>
      <c r="AK77" s="30">
        <f t="shared" si="4"/>
        <v>30</v>
      </c>
      <c r="AL77" s="1">
        <f t="shared" si="16"/>
        <v>1167.3999999999996</v>
      </c>
      <c r="AM77" s="1">
        <f t="shared" si="17"/>
        <v>0</v>
      </c>
    </row>
    <row r="78" spans="1:39" ht="17.25" thickBot="1">
      <c r="A78" s="27">
        <v>58</v>
      </c>
      <c r="B78" s="28" t="s">
        <v>73</v>
      </c>
      <c r="C78" s="28">
        <v>0</v>
      </c>
      <c r="D78" s="29">
        <f t="shared" si="18"/>
        <v>41638.9</v>
      </c>
      <c r="E78" s="29">
        <f t="shared" si="19"/>
        <v>41734.7</v>
      </c>
      <c r="F78" s="30">
        <f t="shared" si="5"/>
        <v>-95.79999999999563</v>
      </c>
      <c r="G78" s="29"/>
      <c r="H78" s="31"/>
      <c r="I78" s="32">
        <f t="shared" si="6"/>
        <v>0</v>
      </c>
      <c r="J78" s="33"/>
      <c r="K78" s="31"/>
      <c r="L78" s="32">
        <f t="shared" si="7"/>
        <v>0</v>
      </c>
      <c r="M78" s="33">
        <v>57.5</v>
      </c>
      <c r="N78" s="31">
        <v>57.5</v>
      </c>
      <c r="O78" s="32">
        <f t="shared" si="8"/>
        <v>0</v>
      </c>
      <c r="P78" s="33">
        <v>40875.1</v>
      </c>
      <c r="Q78" s="31">
        <v>40875</v>
      </c>
      <c r="R78" s="34">
        <f t="shared" si="9"/>
        <v>0.00024464831803925333</v>
      </c>
      <c r="S78" s="32">
        <f t="shared" si="10"/>
        <v>0.09999999999854481</v>
      </c>
      <c r="T78" s="33">
        <v>706.3</v>
      </c>
      <c r="U78" s="31">
        <v>802.2</v>
      </c>
      <c r="V78" s="32">
        <f t="shared" si="11"/>
        <v>-95.90000000000009</v>
      </c>
      <c r="W78" s="35">
        <f t="shared" si="20"/>
        <v>41638.899999999994</v>
      </c>
      <c r="X78" s="35">
        <f t="shared" si="21"/>
        <v>33602.4</v>
      </c>
      <c r="Y78" s="32">
        <f t="shared" si="12"/>
        <v>8036.499999999993</v>
      </c>
      <c r="Z78" s="39">
        <v>37401.2</v>
      </c>
      <c r="AA78" s="31">
        <v>29477.4</v>
      </c>
      <c r="AB78" s="32">
        <f t="shared" si="13"/>
        <v>7923.799999999996</v>
      </c>
      <c r="AC78" s="39">
        <v>4237.699999999997</v>
      </c>
      <c r="AD78" s="31">
        <v>4125</v>
      </c>
      <c r="AE78" s="32">
        <f t="shared" si="14"/>
        <v>112.69999999999709</v>
      </c>
      <c r="AF78" s="33"/>
      <c r="AG78" s="31"/>
      <c r="AH78" s="32">
        <f t="shared" si="15"/>
        <v>0</v>
      </c>
      <c r="AI78" s="33">
        <v>0</v>
      </c>
      <c r="AJ78" s="31">
        <v>0</v>
      </c>
      <c r="AK78" s="30">
        <f t="shared" si="4"/>
        <v>0</v>
      </c>
      <c r="AL78" s="1">
        <f t="shared" si="16"/>
        <v>8132.299999999996</v>
      </c>
      <c r="AM78" s="1">
        <f t="shared" si="17"/>
        <v>0</v>
      </c>
    </row>
    <row r="79" spans="1:39" ht="17.25" thickBot="1">
      <c r="A79" s="27">
        <v>59</v>
      </c>
      <c r="B79" s="28" t="s">
        <v>74</v>
      </c>
      <c r="C79" s="28">
        <v>140.5</v>
      </c>
      <c r="D79" s="29">
        <f t="shared" si="18"/>
        <v>12027.299999999997</v>
      </c>
      <c r="E79" s="29">
        <f t="shared" si="19"/>
        <v>12005.6</v>
      </c>
      <c r="F79" s="30">
        <f t="shared" si="5"/>
        <v>21.69999999999709</v>
      </c>
      <c r="G79" s="29"/>
      <c r="H79" s="31"/>
      <c r="I79" s="32">
        <f t="shared" si="6"/>
        <v>0</v>
      </c>
      <c r="J79" s="33"/>
      <c r="K79" s="31"/>
      <c r="L79" s="32">
        <f t="shared" si="7"/>
        <v>0</v>
      </c>
      <c r="M79" s="33">
        <v>401.4</v>
      </c>
      <c r="N79" s="31">
        <v>380</v>
      </c>
      <c r="O79" s="32">
        <f t="shared" si="8"/>
        <v>21.399999999999977</v>
      </c>
      <c r="P79" s="33">
        <v>11625.899999999998</v>
      </c>
      <c r="Q79" s="31">
        <v>11625.6</v>
      </c>
      <c r="R79" s="34">
        <f t="shared" si="9"/>
        <v>0.0025805119735536524</v>
      </c>
      <c r="S79" s="32">
        <f t="shared" si="10"/>
        <v>0.2999999999974534</v>
      </c>
      <c r="T79" s="33"/>
      <c r="U79" s="31"/>
      <c r="V79" s="32">
        <f t="shared" si="11"/>
        <v>0</v>
      </c>
      <c r="W79" s="35">
        <f t="shared" si="20"/>
        <v>12167.800000000001</v>
      </c>
      <c r="X79" s="35">
        <f t="shared" si="21"/>
        <v>9850</v>
      </c>
      <c r="Y79" s="32">
        <f t="shared" si="12"/>
        <v>2317.800000000001</v>
      </c>
      <c r="Z79" s="39">
        <v>10542</v>
      </c>
      <c r="AA79" s="31">
        <v>8500</v>
      </c>
      <c r="AB79" s="32">
        <f t="shared" si="13"/>
        <v>2042</v>
      </c>
      <c r="AC79" s="39">
        <v>1325.800000000001</v>
      </c>
      <c r="AD79" s="31">
        <v>1350</v>
      </c>
      <c r="AE79" s="32">
        <f t="shared" si="14"/>
        <v>-24.19999999999891</v>
      </c>
      <c r="AF79" s="33"/>
      <c r="AG79" s="31"/>
      <c r="AH79" s="32">
        <f t="shared" si="15"/>
        <v>0</v>
      </c>
      <c r="AI79" s="33">
        <v>300</v>
      </c>
      <c r="AJ79" s="31">
        <v>0</v>
      </c>
      <c r="AK79" s="30">
        <f t="shared" si="4"/>
        <v>300</v>
      </c>
      <c r="AL79" s="1">
        <f t="shared" si="16"/>
        <v>2296.1000000000004</v>
      </c>
      <c r="AM79" s="1">
        <f t="shared" si="17"/>
        <v>0</v>
      </c>
    </row>
    <row r="80" spans="1:39" ht="17.25" thickBot="1">
      <c r="A80" s="27">
        <v>60</v>
      </c>
      <c r="B80" s="28" t="s">
        <v>75</v>
      </c>
      <c r="C80" s="28">
        <v>284</v>
      </c>
      <c r="D80" s="29">
        <f t="shared" si="18"/>
        <v>16376.1</v>
      </c>
      <c r="E80" s="29">
        <f t="shared" si="19"/>
        <v>16374.6</v>
      </c>
      <c r="F80" s="30">
        <f t="shared" si="5"/>
        <v>1.5</v>
      </c>
      <c r="G80" s="29"/>
      <c r="H80" s="31"/>
      <c r="I80" s="32">
        <f t="shared" si="6"/>
        <v>0</v>
      </c>
      <c r="J80" s="33"/>
      <c r="K80" s="31"/>
      <c r="L80" s="32">
        <f t="shared" si="7"/>
        <v>0</v>
      </c>
      <c r="M80" s="33"/>
      <c r="N80" s="31"/>
      <c r="O80" s="32">
        <f t="shared" si="8"/>
        <v>0</v>
      </c>
      <c r="P80" s="33">
        <v>16376.1</v>
      </c>
      <c r="Q80" s="31">
        <v>16374.6</v>
      </c>
      <c r="R80" s="34">
        <f t="shared" si="9"/>
        <v>0.009160529112161519</v>
      </c>
      <c r="S80" s="32">
        <f t="shared" si="10"/>
        <v>1.5</v>
      </c>
      <c r="T80" s="33"/>
      <c r="U80" s="31"/>
      <c r="V80" s="32">
        <f t="shared" si="11"/>
        <v>0</v>
      </c>
      <c r="W80" s="35">
        <f t="shared" si="20"/>
        <v>16660.1</v>
      </c>
      <c r="X80" s="35">
        <f t="shared" si="21"/>
        <v>17407.9</v>
      </c>
      <c r="Y80" s="32">
        <f t="shared" si="12"/>
        <v>-747.8000000000029</v>
      </c>
      <c r="Z80" s="39">
        <v>14961</v>
      </c>
      <c r="AA80" s="31">
        <v>15966.4</v>
      </c>
      <c r="AB80" s="32">
        <f t="shared" si="13"/>
        <v>-1005.3999999999996</v>
      </c>
      <c r="AC80" s="39">
        <v>1699.0999999999985</v>
      </c>
      <c r="AD80" s="31">
        <v>1441.5</v>
      </c>
      <c r="AE80" s="32">
        <f t="shared" si="14"/>
        <v>257.59999999999854</v>
      </c>
      <c r="AF80" s="33"/>
      <c r="AG80" s="31"/>
      <c r="AH80" s="32">
        <f t="shared" si="15"/>
        <v>0</v>
      </c>
      <c r="AI80" s="33">
        <v>0</v>
      </c>
      <c r="AJ80" s="31">
        <v>0</v>
      </c>
      <c r="AK80" s="30">
        <f t="shared" si="4"/>
        <v>0</v>
      </c>
      <c r="AL80" s="1">
        <f t="shared" si="16"/>
        <v>-749.3000000000029</v>
      </c>
      <c r="AM80" s="1">
        <f t="shared" si="17"/>
        <v>0</v>
      </c>
    </row>
    <row r="81" spans="1:39" ht="17.25" thickBot="1">
      <c r="A81" s="27">
        <v>61</v>
      </c>
      <c r="B81" s="28" t="s">
        <v>76</v>
      </c>
      <c r="C81" s="28">
        <v>1117</v>
      </c>
      <c r="D81" s="29">
        <f t="shared" si="18"/>
        <v>14581.800000000001</v>
      </c>
      <c r="E81" s="29">
        <f t="shared" si="19"/>
        <v>14547.3</v>
      </c>
      <c r="F81" s="30">
        <f t="shared" si="5"/>
        <v>34.50000000000182</v>
      </c>
      <c r="G81" s="29"/>
      <c r="H81" s="31"/>
      <c r="I81" s="32">
        <f t="shared" si="6"/>
        <v>0</v>
      </c>
      <c r="J81" s="33"/>
      <c r="K81" s="31"/>
      <c r="L81" s="32">
        <f t="shared" si="7"/>
        <v>0</v>
      </c>
      <c r="M81" s="33"/>
      <c r="N81" s="31"/>
      <c r="O81" s="32">
        <f t="shared" si="8"/>
        <v>0</v>
      </c>
      <c r="P81" s="33">
        <v>14401.800000000001</v>
      </c>
      <c r="Q81" s="31">
        <v>14400.3</v>
      </c>
      <c r="R81" s="34">
        <f t="shared" si="9"/>
        <v>0.01041644965731144</v>
      </c>
      <c r="S81" s="32">
        <f t="shared" si="10"/>
        <v>1.500000000001819</v>
      </c>
      <c r="T81" s="33">
        <v>180</v>
      </c>
      <c r="U81" s="31">
        <v>147</v>
      </c>
      <c r="V81" s="32">
        <f t="shared" si="11"/>
        <v>33</v>
      </c>
      <c r="W81" s="35">
        <f t="shared" si="20"/>
        <v>15698.800000000001</v>
      </c>
      <c r="X81" s="35">
        <f t="shared" si="21"/>
        <v>15038</v>
      </c>
      <c r="Y81" s="32">
        <f t="shared" si="12"/>
        <v>660.8000000000011</v>
      </c>
      <c r="Z81" s="39">
        <v>13618.300000000001</v>
      </c>
      <c r="AA81" s="31">
        <v>13438.6</v>
      </c>
      <c r="AB81" s="32">
        <f t="shared" si="13"/>
        <v>179.70000000000073</v>
      </c>
      <c r="AC81" s="39">
        <v>1730.5</v>
      </c>
      <c r="AD81" s="31">
        <v>1417.4</v>
      </c>
      <c r="AE81" s="32">
        <f t="shared" si="14"/>
        <v>313.0999999999999</v>
      </c>
      <c r="AF81" s="33"/>
      <c r="AG81" s="31"/>
      <c r="AH81" s="32">
        <f t="shared" si="15"/>
        <v>0</v>
      </c>
      <c r="AI81" s="33">
        <v>350</v>
      </c>
      <c r="AJ81" s="31">
        <v>182</v>
      </c>
      <c r="AK81" s="30">
        <f t="shared" si="4"/>
        <v>168</v>
      </c>
      <c r="AL81" s="1">
        <f t="shared" si="16"/>
        <v>626.2999999999993</v>
      </c>
      <c r="AM81" s="1">
        <f t="shared" si="17"/>
        <v>0</v>
      </c>
    </row>
    <row r="82" spans="1:39" ht="17.25" thickBot="1">
      <c r="A82" s="27">
        <v>62</v>
      </c>
      <c r="B82" s="28" t="s">
        <v>77</v>
      </c>
      <c r="C82" s="28">
        <v>63.4</v>
      </c>
      <c r="D82" s="29">
        <f t="shared" si="18"/>
        <v>19155.5</v>
      </c>
      <c r="E82" s="29">
        <f t="shared" si="19"/>
        <v>19153.3</v>
      </c>
      <c r="F82" s="30">
        <f t="shared" si="5"/>
        <v>2.2000000000007276</v>
      </c>
      <c r="G82" s="29"/>
      <c r="H82" s="31"/>
      <c r="I82" s="32">
        <f t="shared" si="6"/>
        <v>0</v>
      </c>
      <c r="J82" s="33"/>
      <c r="K82" s="31"/>
      <c r="L82" s="32">
        <f t="shared" si="7"/>
        <v>0</v>
      </c>
      <c r="M82" s="33"/>
      <c r="N82" s="31"/>
      <c r="O82" s="32">
        <f t="shared" si="8"/>
        <v>0</v>
      </c>
      <c r="P82" s="33">
        <v>19155.5</v>
      </c>
      <c r="Q82" s="31">
        <v>19153.3</v>
      </c>
      <c r="R82" s="34">
        <f t="shared" si="9"/>
        <v>0.01148627129528973</v>
      </c>
      <c r="S82" s="32">
        <f t="shared" si="10"/>
        <v>2.2000000000007276</v>
      </c>
      <c r="T82" s="33"/>
      <c r="U82" s="31"/>
      <c r="V82" s="32">
        <f t="shared" si="11"/>
        <v>0</v>
      </c>
      <c r="W82" s="35">
        <f t="shared" si="20"/>
        <v>19218.899999999998</v>
      </c>
      <c r="X82" s="35">
        <f t="shared" si="21"/>
        <v>18882.199999999997</v>
      </c>
      <c r="Y82" s="32">
        <f t="shared" si="12"/>
        <v>336.7000000000007</v>
      </c>
      <c r="Z82" s="39">
        <v>17900</v>
      </c>
      <c r="AA82" s="31">
        <v>17195.6</v>
      </c>
      <c r="AB82" s="32">
        <f t="shared" si="13"/>
        <v>704.4000000000015</v>
      </c>
      <c r="AC82" s="39">
        <v>1218.8999999999978</v>
      </c>
      <c r="AD82" s="31">
        <v>1686.6</v>
      </c>
      <c r="AE82" s="32">
        <f t="shared" si="14"/>
        <v>-467.7000000000021</v>
      </c>
      <c r="AF82" s="33"/>
      <c r="AG82" s="31"/>
      <c r="AH82" s="32">
        <f t="shared" si="15"/>
        <v>0</v>
      </c>
      <c r="AI82" s="33">
        <v>100</v>
      </c>
      <c r="AJ82" s="31">
        <v>0</v>
      </c>
      <c r="AK82" s="30">
        <f t="shared" si="4"/>
        <v>100</v>
      </c>
      <c r="AL82" s="1">
        <f t="shared" si="16"/>
        <v>334.50000000000364</v>
      </c>
      <c r="AM82" s="1">
        <f t="shared" si="17"/>
        <v>0</v>
      </c>
    </row>
    <row r="83" spans="1:39" ht="17.25" thickBot="1">
      <c r="A83" s="27">
        <v>63</v>
      </c>
      <c r="B83" s="28" t="s">
        <v>78</v>
      </c>
      <c r="C83" s="28">
        <v>1659.2</v>
      </c>
      <c r="D83" s="29">
        <f t="shared" si="18"/>
        <v>27990.8</v>
      </c>
      <c r="E83" s="29">
        <f t="shared" si="19"/>
        <v>27989.4</v>
      </c>
      <c r="F83" s="30">
        <f t="shared" si="5"/>
        <v>1.3999999999978172</v>
      </c>
      <c r="G83" s="29"/>
      <c r="H83" s="31"/>
      <c r="I83" s="32">
        <f t="shared" si="6"/>
        <v>0</v>
      </c>
      <c r="J83" s="33"/>
      <c r="K83" s="31"/>
      <c r="L83" s="32">
        <f t="shared" si="7"/>
        <v>0</v>
      </c>
      <c r="M83" s="33"/>
      <c r="N83" s="31"/>
      <c r="O83" s="32">
        <f t="shared" si="8"/>
        <v>0</v>
      </c>
      <c r="P83" s="33">
        <v>27990.8</v>
      </c>
      <c r="Q83" s="31">
        <v>27989.4</v>
      </c>
      <c r="R83" s="34">
        <f t="shared" si="9"/>
        <v>0.005001893573988071</v>
      </c>
      <c r="S83" s="32">
        <f t="shared" si="10"/>
        <v>1.3999999999978172</v>
      </c>
      <c r="T83" s="33"/>
      <c r="U83" s="31"/>
      <c r="V83" s="32">
        <f t="shared" si="11"/>
        <v>0</v>
      </c>
      <c r="W83" s="35">
        <f t="shared" si="20"/>
        <v>29650</v>
      </c>
      <c r="X83" s="35">
        <f t="shared" si="21"/>
        <v>26434.1</v>
      </c>
      <c r="Y83" s="32">
        <f t="shared" si="12"/>
        <v>3215.9000000000015</v>
      </c>
      <c r="Z83" s="39">
        <v>25486.6</v>
      </c>
      <c r="AA83" s="31">
        <v>23639.9</v>
      </c>
      <c r="AB83" s="32">
        <f t="shared" si="13"/>
        <v>1846.699999999997</v>
      </c>
      <c r="AC83" s="39">
        <v>3678.4000000000015</v>
      </c>
      <c r="AD83" s="31">
        <v>2519.1</v>
      </c>
      <c r="AE83" s="32">
        <f t="shared" si="14"/>
        <v>1159.3000000000015</v>
      </c>
      <c r="AF83" s="33"/>
      <c r="AG83" s="31"/>
      <c r="AH83" s="32">
        <f t="shared" si="15"/>
        <v>0</v>
      </c>
      <c r="AI83" s="33">
        <v>485</v>
      </c>
      <c r="AJ83" s="31">
        <v>275.1</v>
      </c>
      <c r="AK83" s="30">
        <f t="shared" si="4"/>
        <v>209.89999999999998</v>
      </c>
      <c r="AL83" s="1">
        <f t="shared" si="16"/>
        <v>3214.5000000000036</v>
      </c>
      <c r="AM83" s="1">
        <f t="shared" si="17"/>
        <v>0</v>
      </c>
    </row>
    <row r="84" spans="1:39" ht="17.25" customHeight="1" thickBot="1">
      <c r="A84" s="27">
        <v>64</v>
      </c>
      <c r="B84" s="28" t="s">
        <v>79</v>
      </c>
      <c r="C84" s="28">
        <v>1787.2</v>
      </c>
      <c r="D84" s="29">
        <f t="shared" si="18"/>
        <v>14165.8</v>
      </c>
      <c r="E84" s="29">
        <f t="shared" si="19"/>
        <v>14365.3</v>
      </c>
      <c r="F84" s="30">
        <f t="shared" si="5"/>
        <v>-199.5</v>
      </c>
      <c r="G84" s="29"/>
      <c r="H84" s="31"/>
      <c r="I84" s="32">
        <f t="shared" si="6"/>
        <v>0</v>
      </c>
      <c r="J84" s="33"/>
      <c r="K84" s="31"/>
      <c r="L84" s="32">
        <f t="shared" si="7"/>
        <v>0</v>
      </c>
      <c r="M84" s="33"/>
      <c r="N84" s="31"/>
      <c r="O84" s="32">
        <f t="shared" si="8"/>
        <v>0</v>
      </c>
      <c r="P84" s="33">
        <v>14165.8</v>
      </c>
      <c r="Q84" s="31">
        <v>14265.3</v>
      </c>
      <c r="R84" s="34">
        <f t="shared" si="9"/>
        <v>-0.6974967228169054</v>
      </c>
      <c r="S84" s="32">
        <f t="shared" si="10"/>
        <v>-99.5</v>
      </c>
      <c r="T84" s="33"/>
      <c r="U84" s="31">
        <v>100</v>
      </c>
      <c r="V84" s="32">
        <f t="shared" si="11"/>
        <v>-100</v>
      </c>
      <c r="W84" s="35">
        <f t="shared" si="20"/>
        <v>15953</v>
      </c>
      <c r="X84" s="35">
        <f t="shared" si="21"/>
        <v>15796.4</v>
      </c>
      <c r="Y84" s="32">
        <f t="shared" si="12"/>
        <v>156.60000000000036</v>
      </c>
      <c r="Z84" s="39">
        <v>14800</v>
      </c>
      <c r="AA84" s="31">
        <v>14365.4</v>
      </c>
      <c r="AB84" s="32">
        <f t="shared" si="13"/>
        <v>434.60000000000036</v>
      </c>
      <c r="AC84" s="39">
        <v>1153</v>
      </c>
      <c r="AD84" s="31">
        <v>1431</v>
      </c>
      <c r="AE84" s="32">
        <f t="shared" si="14"/>
        <v>-278</v>
      </c>
      <c r="AF84" s="33"/>
      <c r="AG84" s="31"/>
      <c r="AH84" s="32">
        <f t="shared" si="15"/>
        <v>0</v>
      </c>
      <c r="AI84" s="33">
        <v>0</v>
      </c>
      <c r="AJ84" s="31">
        <v>0</v>
      </c>
      <c r="AK84" s="30">
        <f t="shared" si="4"/>
        <v>0</v>
      </c>
      <c r="AL84" s="1">
        <f t="shared" si="16"/>
        <v>356.10000000000036</v>
      </c>
      <c r="AM84" s="1">
        <f t="shared" si="17"/>
        <v>0</v>
      </c>
    </row>
    <row r="85" spans="1:39" ht="17.25" thickBot="1">
      <c r="A85" s="27">
        <v>65</v>
      </c>
      <c r="B85" s="28" t="s">
        <v>80</v>
      </c>
      <c r="C85" s="28">
        <v>807.9</v>
      </c>
      <c r="D85" s="29">
        <f aca="true" t="shared" si="22" ref="D85:D116">G85+J85+M85+P85+T85</f>
        <v>25427.5</v>
      </c>
      <c r="E85" s="29">
        <f aca="true" t="shared" si="23" ref="E85:E116">H85+K85+N85+Q85+U85</f>
        <v>25436.3</v>
      </c>
      <c r="F85" s="30">
        <f t="shared" si="5"/>
        <v>-8.799999999999272</v>
      </c>
      <c r="G85" s="29"/>
      <c r="H85" s="31"/>
      <c r="I85" s="32">
        <f t="shared" si="6"/>
        <v>0</v>
      </c>
      <c r="J85" s="33"/>
      <c r="K85" s="31">
        <v>6</v>
      </c>
      <c r="L85" s="32">
        <f t="shared" si="7"/>
        <v>-6</v>
      </c>
      <c r="M85" s="33">
        <v>72.4</v>
      </c>
      <c r="N85" s="31">
        <v>71</v>
      </c>
      <c r="O85" s="32">
        <f t="shared" si="8"/>
        <v>1.4000000000000057</v>
      </c>
      <c r="P85" s="33">
        <v>25355.1</v>
      </c>
      <c r="Q85" s="31">
        <v>25353.3</v>
      </c>
      <c r="R85" s="34">
        <f t="shared" si="9"/>
        <v>0.0070996674989025985</v>
      </c>
      <c r="S85" s="32">
        <f t="shared" si="10"/>
        <v>1.7999999999992724</v>
      </c>
      <c r="T85" s="33"/>
      <c r="U85" s="31">
        <v>6</v>
      </c>
      <c r="V85" s="32">
        <f t="shared" si="11"/>
        <v>-6</v>
      </c>
      <c r="W85" s="35">
        <f aca="true" t="shared" si="24" ref="W85:W116">Z85+AC85+AF85+AI85</f>
        <v>26235.4</v>
      </c>
      <c r="X85" s="35">
        <f aca="true" t="shared" si="25" ref="X85:X116">AA85+AD85+AG85+AJ85</f>
        <v>26205.9</v>
      </c>
      <c r="Y85" s="32">
        <f t="shared" si="12"/>
        <v>29.5</v>
      </c>
      <c r="Z85" s="39">
        <v>21613</v>
      </c>
      <c r="AA85" s="31">
        <v>21939.5</v>
      </c>
      <c r="AB85" s="32">
        <f t="shared" si="13"/>
        <v>-326.5</v>
      </c>
      <c r="AC85" s="39">
        <v>4522.4</v>
      </c>
      <c r="AD85" s="31">
        <v>4089.4</v>
      </c>
      <c r="AE85" s="32">
        <f t="shared" si="14"/>
        <v>432.99999999999955</v>
      </c>
      <c r="AF85" s="33"/>
      <c r="AG85" s="31"/>
      <c r="AH85" s="32">
        <f t="shared" si="15"/>
        <v>0</v>
      </c>
      <c r="AI85" s="33">
        <v>100</v>
      </c>
      <c r="AJ85" s="31">
        <v>177</v>
      </c>
      <c r="AK85" s="30">
        <f aca="true" t="shared" si="26" ref="AK85:AK140">AI85-AJ85</f>
        <v>-77</v>
      </c>
      <c r="AL85" s="1">
        <f t="shared" si="16"/>
        <v>38.29999999999927</v>
      </c>
      <c r="AM85" s="1">
        <f t="shared" si="17"/>
        <v>0</v>
      </c>
    </row>
    <row r="86" spans="1:39" ht="17.25" thickBot="1">
      <c r="A86" s="27">
        <v>66</v>
      </c>
      <c r="B86" s="28" t="s">
        <v>81</v>
      </c>
      <c r="C86" s="28">
        <v>3586.7</v>
      </c>
      <c r="D86" s="29">
        <f t="shared" si="22"/>
        <v>36272.8</v>
      </c>
      <c r="E86" s="29">
        <f t="shared" si="23"/>
        <v>36271.2</v>
      </c>
      <c r="F86" s="30">
        <f aca="true" t="shared" si="27" ref="F86:F140">D86-E86</f>
        <v>1.6000000000058208</v>
      </c>
      <c r="G86" s="29"/>
      <c r="H86" s="31"/>
      <c r="I86" s="32">
        <f aca="true" t="shared" si="28" ref="I86:I140">G86-H86</f>
        <v>0</v>
      </c>
      <c r="J86" s="33"/>
      <c r="K86" s="31"/>
      <c r="L86" s="32">
        <f aca="true" t="shared" si="29" ref="L86:L140">J86-K86</f>
        <v>0</v>
      </c>
      <c r="M86" s="33">
        <v>180</v>
      </c>
      <c r="N86" s="31">
        <v>179.5</v>
      </c>
      <c r="O86" s="32">
        <f aca="true" t="shared" si="30" ref="O86:O140">M86-N86</f>
        <v>0.5</v>
      </c>
      <c r="P86" s="33">
        <v>36092.8</v>
      </c>
      <c r="Q86" s="31">
        <v>36091.7</v>
      </c>
      <c r="R86" s="34">
        <f aca="true" t="shared" si="31" ref="R86:R140">S86/Q86*100</f>
        <v>0.0030477921516742653</v>
      </c>
      <c r="S86" s="32">
        <f aca="true" t="shared" si="32" ref="S86:S140">P86-Q86</f>
        <v>1.1000000000058208</v>
      </c>
      <c r="T86" s="33"/>
      <c r="U86" s="31"/>
      <c r="V86" s="32">
        <f aca="true" t="shared" si="33" ref="V86:V140">T86-U86</f>
        <v>0</v>
      </c>
      <c r="W86" s="35">
        <f t="shared" si="24"/>
        <v>39859.5</v>
      </c>
      <c r="X86" s="35">
        <f t="shared" si="25"/>
        <v>37674.3</v>
      </c>
      <c r="Y86" s="32">
        <f aca="true" t="shared" si="34" ref="Y86:Y140">W86-X86</f>
        <v>2185.199999999997</v>
      </c>
      <c r="Z86" s="39">
        <v>35021.899999999994</v>
      </c>
      <c r="AA86" s="31">
        <v>35216.3</v>
      </c>
      <c r="AB86" s="32">
        <f aca="true" t="shared" si="35" ref="AB86:AB140">Z86-AA86</f>
        <v>-194.40000000000873</v>
      </c>
      <c r="AC86" s="39">
        <v>2760.8000000000065</v>
      </c>
      <c r="AD86" s="31">
        <v>1766.8</v>
      </c>
      <c r="AE86" s="32">
        <f aca="true" t="shared" si="36" ref="AE86:AE140">AC86-AD86</f>
        <v>994.0000000000066</v>
      </c>
      <c r="AF86" s="33"/>
      <c r="AG86" s="31"/>
      <c r="AH86" s="32">
        <f aca="true" t="shared" si="37" ref="AH86:AH140">AF86-AG86</f>
        <v>0</v>
      </c>
      <c r="AI86" s="33">
        <v>2076.8</v>
      </c>
      <c r="AJ86" s="31">
        <v>691.2</v>
      </c>
      <c r="AK86" s="30">
        <f t="shared" si="26"/>
        <v>1385.6000000000001</v>
      </c>
      <c r="AL86" s="1">
        <f aca="true" t="shared" si="38" ref="AL86:AL140">E86+C86-X86</f>
        <v>2183.5999999999913</v>
      </c>
      <c r="AM86" s="1">
        <f aca="true" t="shared" si="39" ref="AM86:AM141">C86+D86-W86</f>
        <v>0</v>
      </c>
    </row>
    <row r="87" spans="1:39" ht="17.25" thickBot="1">
      <c r="A87" s="27">
        <v>67</v>
      </c>
      <c r="B87" s="28" t="s">
        <v>82</v>
      </c>
      <c r="C87" s="28">
        <v>110.9</v>
      </c>
      <c r="D87" s="29">
        <f t="shared" si="22"/>
        <v>11856</v>
      </c>
      <c r="E87" s="29">
        <f t="shared" si="23"/>
        <v>11853.6</v>
      </c>
      <c r="F87" s="30">
        <f t="shared" si="27"/>
        <v>2.399999999999636</v>
      </c>
      <c r="G87" s="29"/>
      <c r="H87" s="31"/>
      <c r="I87" s="32">
        <f t="shared" si="28"/>
        <v>0</v>
      </c>
      <c r="J87" s="33"/>
      <c r="K87" s="31"/>
      <c r="L87" s="32">
        <f t="shared" si="29"/>
        <v>0</v>
      </c>
      <c r="M87" s="33"/>
      <c r="N87" s="31"/>
      <c r="O87" s="32">
        <f t="shared" si="30"/>
        <v>0</v>
      </c>
      <c r="P87" s="33">
        <v>11856</v>
      </c>
      <c r="Q87" s="31">
        <v>11853.6</v>
      </c>
      <c r="R87" s="34">
        <f t="shared" si="31"/>
        <v>0.02024701356549602</v>
      </c>
      <c r="S87" s="32">
        <f t="shared" si="32"/>
        <v>2.399999999999636</v>
      </c>
      <c r="T87" s="33"/>
      <c r="U87" s="31"/>
      <c r="V87" s="32">
        <f t="shared" si="33"/>
        <v>0</v>
      </c>
      <c r="W87" s="35">
        <f t="shared" si="24"/>
        <v>11966.9</v>
      </c>
      <c r="X87" s="35">
        <f t="shared" si="25"/>
        <v>11947.5</v>
      </c>
      <c r="Y87" s="32">
        <f t="shared" si="34"/>
        <v>19.399999999999636</v>
      </c>
      <c r="Z87" s="39">
        <v>11118.9</v>
      </c>
      <c r="AA87" s="31">
        <v>11350.7</v>
      </c>
      <c r="AB87" s="32">
        <f t="shared" si="35"/>
        <v>-231.8000000000011</v>
      </c>
      <c r="AC87" s="39">
        <v>848</v>
      </c>
      <c r="AD87" s="31">
        <v>596.8</v>
      </c>
      <c r="AE87" s="32">
        <f t="shared" si="36"/>
        <v>251.20000000000005</v>
      </c>
      <c r="AF87" s="33"/>
      <c r="AG87" s="31"/>
      <c r="AH87" s="32">
        <f t="shared" si="37"/>
        <v>0</v>
      </c>
      <c r="AI87" s="39">
        <v>0</v>
      </c>
      <c r="AJ87" s="31">
        <v>0</v>
      </c>
      <c r="AK87" s="30">
        <f t="shared" si="26"/>
        <v>0</v>
      </c>
      <c r="AL87" s="1">
        <f t="shared" si="38"/>
        <v>17</v>
      </c>
      <c r="AM87" s="1">
        <f t="shared" si="39"/>
        <v>0</v>
      </c>
    </row>
    <row r="88" spans="1:39" ht="17.25" thickBot="1">
      <c r="A88" s="27">
        <v>68</v>
      </c>
      <c r="B88" s="28" t="s">
        <v>83</v>
      </c>
      <c r="C88" s="28">
        <v>643.9</v>
      </c>
      <c r="D88" s="29">
        <f t="shared" si="22"/>
        <v>13855.2</v>
      </c>
      <c r="E88" s="29">
        <f t="shared" si="23"/>
        <v>13834.9</v>
      </c>
      <c r="F88" s="30">
        <f t="shared" si="27"/>
        <v>20.30000000000109</v>
      </c>
      <c r="G88" s="29"/>
      <c r="H88" s="31"/>
      <c r="I88" s="32">
        <f t="shared" si="28"/>
        <v>0</v>
      </c>
      <c r="J88" s="33"/>
      <c r="K88" s="31"/>
      <c r="L88" s="32">
        <f t="shared" si="29"/>
        <v>0</v>
      </c>
      <c r="M88" s="33">
        <v>90</v>
      </c>
      <c r="N88" s="31">
        <v>72</v>
      </c>
      <c r="O88" s="32">
        <f t="shared" si="30"/>
        <v>18</v>
      </c>
      <c r="P88" s="33">
        <v>13765.2</v>
      </c>
      <c r="Q88" s="31">
        <v>13762.9</v>
      </c>
      <c r="R88" s="34">
        <f t="shared" si="31"/>
        <v>0.016711594213436785</v>
      </c>
      <c r="S88" s="32">
        <f t="shared" si="32"/>
        <v>2.3000000000010914</v>
      </c>
      <c r="T88" s="33"/>
      <c r="U88" s="31">
        <v>0</v>
      </c>
      <c r="V88" s="32">
        <f t="shared" si="33"/>
        <v>0</v>
      </c>
      <c r="W88" s="35">
        <f t="shared" si="24"/>
        <v>14499.1</v>
      </c>
      <c r="X88" s="35">
        <f t="shared" si="25"/>
        <v>13922.4</v>
      </c>
      <c r="Y88" s="32">
        <f t="shared" si="34"/>
        <v>576.7000000000007</v>
      </c>
      <c r="Z88" s="39">
        <v>13554.1</v>
      </c>
      <c r="AA88" s="31">
        <v>12865.3</v>
      </c>
      <c r="AB88" s="32">
        <f t="shared" si="35"/>
        <v>688.8000000000011</v>
      </c>
      <c r="AC88" s="39">
        <v>945</v>
      </c>
      <c r="AD88" s="31">
        <v>1057.1</v>
      </c>
      <c r="AE88" s="32">
        <f t="shared" si="36"/>
        <v>-112.09999999999991</v>
      </c>
      <c r="AF88" s="33"/>
      <c r="AG88" s="31"/>
      <c r="AH88" s="32">
        <f t="shared" si="37"/>
        <v>0</v>
      </c>
      <c r="AI88" s="33">
        <v>0</v>
      </c>
      <c r="AJ88" s="31">
        <v>0</v>
      </c>
      <c r="AK88" s="30">
        <f t="shared" si="26"/>
        <v>0</v>
      </c>
      <c r="AL88" s="1">
        <f t="shared" si="38"/>
        <v>556.3999999999996</v>
      </c>
      <c r="AM88" s="1">
        <f t="shared" si="39"/>
        <v>0</v>
      </c>
    </row>
    <row r="89" spans="1:39" ht="17.25" thickBot="1">
      <c r="A89" s="27">
        <v>69</v>
      </c>
      <c r="B89" s="28" t="s">
        <v>84</v>
      </c>
      <c r="C89" s="64">
        <v>2970.529</v>
      </c>
      <c r="D89" s="29">
        <f t="shared" si="22"/>
        <v>25470.100000000002</v>
      </c>
      <c r="E89" s="29">
        <f t="shared" si="23"/>
        <v>25432.2</v>
      </c>
      <c r="F89" s="30">
        <f t="shared" si="27"/>
        <v>37.900000000001455</v>
      </c>
      <c r="G89" s="29"/>
      <c r="H89" s="31"/>
      <c r="I89" s="32">
        <f t="shared" si="28"/>
        <v>0</v>
      </c>
      <c r="J89" s="33"/>
      <c r="K89" s="31"/>
      <c r="L89" s="32">
        <f t="shared" si="29"/>
        <v>0</v>
      </c>
      <c r="M89" s="33">
        <v>298</v>
      </c>
      <c r="N89" s="31">
        <v>261</v>
      </c>
      <c r="O89" s="32">
        <f t="shared" si="30"/>
        <v>37</v>
      </c>
      <c r="P89" s="33">
        <v>25172.100000000002</v>
      </c>
      <c r="Q89" s="31">
        <v>25171.2</v>
      </c>
      <c r="R89" s="34">
        <f t="shared" si="31"/>
        <v>0.003575514874147657</v>
      </c>
      <c r="S89" s="32">
        <f t="shared" si="32"/>
        <v>0.9000000000014552</v>
      </c>
      <c r="T89" s="33"/>
      <c r="U89" s="31"/>
      <c r="V89" s="32">
        <f t="shared" si="33"/>
        <v>0</v>
      </c>
      <c r="W89" s="35">
        <f t="shared" si="24"/>
        <v>28440.629</v>
      </c>
      <c r="X89" s="35">
        <f t="shared" si="25"/>
        <v>25183.399999999998</v>
      </c>
      <c r="Y89" s="32">
        <f t="shared" si="34"/>
        <v>3257.229000000003</v>
      </c>
      <c r="Z89" s="39">
        <v>25106.629</v>
      </c>
      <c r="AA89" s="31">
        <v>22830.3</v>
      </c>
      <c r="AB89" s="32">
        <f t="shared" si="35"/>
        <v>2276.3290000000015</v>
      </c>
      <c r="AC89" s="39">
        <v>2996</v>
      </c>
      <c r="AD89" s="31">
        <v>1935.1</v>
      </c>
      <c r="AE89" s="32">
        <f t="shared" si="36"/>
        <v>1060.9</v>
      </c>
      <c r="AF89" s="33"/>
      <c r="AG89" s="31"/>
      <c r="AH89" s="32">
        <f t="shared" si="37"/>
        <v>0</v>
      </c>
      <c r="AI89" s="33">
        <v>338</v>
      </c>
      <c r="AJ89" s="31">
        <v>418</v>
      </c>
      <c r="AK89" s="30">
        <f t="shared" si="26"/>
        <v>-80</v>
      </c>
      <c r="AL89" s="1">
        <f t="shared" si="38"/>
        <v>3219.3290000000015</v>
      </c>
      <c r="AM89" s="1">
        <f t="shared" si="39"/>
        <v>0</v>
      </c>
    </row>
    <row r="90" spans="1:39" ht="17.25" thickBot="1">
      <c r="A90" s="27">
        <v>70</v>
      </c>
      <c r="B90" s="28" t="s">
        <v>85</v>
      </c>
      <c r="C90" s="28">
        <v>143.2</v>
      </c>
      <c r="D90" s="29">
        <f t="shared" si="22"/>
        <v>12174.999999999998</v>
      </c>
      <c r="E90" s="29">
        <f t="shared" si="23"/>
        <v>12369.699999999999</v>
      </c>
      <c r="F90" s="30">
        <f t="shared" si="27"/>
        <v>-194.70000000000073</v>
      </c>
      <c r="G90" s="29"/>
      <c r="H90" s="31"/>
      <c r="I90" s="32">
        <f t="shared" si="28"/>
        <v>0</v>
      </c>
      <c r="J90" s="33"/>
      <c r="K90" s="31"/>
      <c r="L90" s="32">
        <f t="shared" si="29"/>
        <v>0</v>
      </c>
      <c r="M90" s="33">
        <v>106.4</v>
      </c>
      <c r="N90" s="31">
        <v>103.4</v>
      </c>
      <c r="O90" s="32">
        <f t="shared" si="30"/>
        <v>3</v>
      </c>
      <c r="P90" s="33">
        <v>12068.599999999999</v>
      </c>
      <c r="Q90" s="31">
        <v>12266.3</v>
      </c>
      <c r="R90" s="34">
        <f t="shared" si="31"/>
        <v>-1.611732959409119</v>
      </c>
      <c r="S90" s="32">
        <f t="shared" si="32"/>
        <v>-197.70000000000073</v>
      </c>
      <c r="T90" s="33"/>
      <c r="U90" s="31"/>
      <c r="V90" s="32">
        <f t="shared" si="33"/>
        <v>0</v>
      </c>
      <c r="W90" s="35">
        <f t="shared" si="24"/>
        <v>12318.199999999999</v>
      </c>
      <c r="X90" s="35">
        <f t="shared" si="25"/>
        <v>12496.4</v>
      </c>
      <c r="Y90" s="32">
        <f t="shared" si="34"/>
        <v>-178.20000000000073</v>
      </c>
      <c r="Z90" s="39">
        <v>11111.8</v>
      </c>
      <c r="AA90" s="31">
        <v>11377.3</v>
      </c>
      <c r="AB90" s="32">
        <f t="shared" si="35"/>
        <v>-265.5</v>
      </c>
      <c r="AC90" s="39">
        <v>896.3999999999996</v>
      </c>
      <c r="AD90" s="31">
        <v>803.1</v>
      </c>
      <c r="AE90" s="32">
        <f t="shared" si="36"/>
        <v>93.29999999999961</v>
      </c>
      <c r="AF90" s="33"/>
      <c r="AG90" s="31"/>
      <c r="AH90" s="32">
        <f t="shared" si="37"/>
        <v>0</v>
      </c>
      <c r="AI90" s="33">
        <v>310</v>
      </c>
      <c r="AJ90" s="31">
        <v>316</v>
      </c>
      <c r="AK90" s="30">
        <f t="shared" si="26"/>
        <v>-6</v>
      </c>
      <c r="AL90" s="1">
        <f t="shared" si="38"/>
        <v>16.5</v>
      </c>
      <c r="AM90" s="1">
        <f t="shared" si="39"/>
        <v>0</v>
      </c>
    </row>
    <row r="91" spans="1:39" ht="15.75" customHeight="1" thickBot="1">
      <c r="A91" s="27">
        <v>71</v>
      </c>
      <c r="B91" s="28" t="s">
        <v>86</v>
      </c>
      <c r="C91" s="28">
        <v>919.7</v>
      </c>
      <c r="D91" s="29">
        <f t="shared" si="22"/>
        <v>22673.7</v>
      </c>
      <c r="E91" s="29">
        <f t="shared" si="23"/>
        <v>20788.5</v>
      </c>
      <c r="F91" s="30">
        <f t="shared" si="27"/>
        <v>1885.2000000000007</v>
      </c>
      <c r="G91" s="29"/>
      <c r="H91" s="31"/>
      <c r="I91" s="32">
        <f t="shared" si="28"/>
        <v>0</v>
      </c>
      <c r="J91" s="33"/>
      <c r="K91" s="31"/>
      <c r="L91" s="32">
        <f t="shared" si="29"/>
        <v>0</v>
      </c>
      <c r="M91" s="33">
        <v>269.7</v>
      </c>
      <c r="N91" s="31">
        <v>233.7</v>
      </c>
      <c r="O91" s="32">
        <f t="shared" si="30"/>
        <v>36</v>
      </c>
      <c r="P91" s="33">
        <v>22388.8</v>
      </c>
      <c r="Q91" s="31">
        <v>20539.6</v>
      </c>
      <c r="R91" s="34">
        <f t="shared" si="31"/>
        <v>9.00309645757464</v>
      </c>
      <c r="S91" s="32">
        <f t="shared" si="32"/>
        <v>1849.2000000000007</v>
      </c>
      <c r="T91" s="33">
        <v>15.2</v>
      </c>
      <c r="U91" s="31">
        <v>15.2</v>
      </c>
      <c r="V91" s="32">
        <f t="shared" si="33"/>
        <v>0</v>
      </c>
      <c r="W91" s="35">
        <f t="shared" si="24"/>
        <v>23593.4</v>
      </c>
      <c r="X91" s="35">
        <f t="shared" si="25"/>
        <v>25534.6</v>
      </c>
      <c r="Y91" s="32">
        <f t="shared" si="34"/>
        <v>-1941.199999999997</v>
      </c>
      <c r="Z91" s="39">
        <v>18891.2</v>
      </c>
      <c r="AA91" s="31">
        <v>20539.6</v>
      </c>
      <c r="AB91" s="32">
        <f t="shared" si="35"/>
        <v>-1648.3999999999978</v>
      </c>
      <c r="AC91" s="39">
        <v>4004.2000000000007</v>
      </c>
      <c r="AD91" s="31">
        <v>3305.6</v>
      </c>
      <c r="AE91" s="32">
        <f t="shared" si="36"/>
        <v>698.6000000000008</v>
      </c>
      <c r="AF91" s="33"/>
      <c r="AG91" s="31"/>
      <c r="AH91" s="32">
        <f t="shared" si="37"/>
        <v>0</v>
      </c>
      <c r="AI91" s="33">
        <v>698</v>
      </c>
      <c r="AJ91" s="31">
        <v>1689.4</v>
      </c>
      <c r="AK91" s="30">
        <f t="shared" si="26"/>
        <v>-991.4000000000001</v>
      </c>
      <c r="AL91" s="1">
        <f t="shared" si="38"/>
        <v>-3826.399999999998</v>
      </c>
      <c r="AM91" s="1">
        <f t="shared" si="39"/>
        <v>0</v>
      </c>
    </row>
    <row r="92" spans="1:39" ht="17.25" thickBot="1">
      <c r="A92" s="27">
        <v>72</v>
      </c>
      <c r="B92" s="28" t="s">
        <v>87</v>
      </c>
      <c r="C92" s="28">
        <v>109.4</v>
      </c>
      <c r="D92" s="29">
        <f t="shared" si="22"/>
        <v>12138.5</v>
      </c>
      <c r="E92" s="29">
        <f t="shared" si="23"/>
        <v>12113.1</v>
      </c>
      <c r="F92" s="30">
        <f t="shared" si="27"/>
        <v>25.399999999999636</v>
      </c>
      <c r="G92" s="29"/>
      <c r="H92" s="31"/>
      <c r="I92" s="32">
        <f t="shared" si="28"/>
        <v>0</v>
      </c>
      <c r="J92" s="33"/>
      <c r="K92" s="31"/>
      <c r="L92" s="32">
        <f t="shared" si="29"/>
        <v>0</v>
      </c>
      <c r="M92" s="33">
        <v>150</v>
      </c>
      <c r="N92" s="31">
        <v>126</v>
      </c>
      <c r="O92" s="32">
        <f t="shared" si="30"/>
        <v>24</v>
      </c>
      <c r="P92" s="33">
        <v>11988.5</v>
      </c>
      <c r="Q92" s="31">
        <v>11987.1</v>
      </c>
      <c r="R92" s="34">
        <f t="shared" si="31"/>
        <v>0.011679221830131026</v>
      </c>
      <c r="S92" s="32">
        <f t="shared" si="32"/>
        <v>1.3999999999996362</v>
      </c>
      <c r="T92" s="33"/>
      <c r="U92" s="31"/>
      <c r="V92" s="32">
        <f t="shared" si="33"/>
        <v>0</v>
      </c>
      <c r="W92" s="35">
        <f t="shared" si="24"/>
        <v>12247.9</v>
      </c>
      <c r="X92" s="35">
        <f t="shared" si="25"/>
        <v>11272</v>
      </c>
      <c r="Y92" s="32">
        <f t="shared" si="34"/>
        <v>975.8999999999996</v>
      </c>
      <c r="Z92" s="39">
        <v>11677.9</v>
      </c>
      <c r="AA92" s="31">
        <v>10869</v>
      </c>
      <c r="AB92" s="32">
        <f t="shared" si="35"/>
        <v>808.8999999999996</v>
      </c>
      <c r="AC92" s="39">
        <v>570</v>
      </c>
      <c r="AD92" s="31">
        <v>403</v>
      </c>
      <c r="AE92" s="32">
        <f t="shared" si="36"/>
        <v>167</v>
      </c>
      <c r="AF92" s="33"/>
      <c r="AG92" s="31"/>
      <c r="AH92" s="32">
        <f t="shared" si="37"/>
        <v>0</v>
      </c>
      <c r="AI92" s="33">
        <v>0</v>
      </c>
      <c r="AJ92" s="31">
        <v>0</v>
      </c>
      <c r="AK92" s="30">
        <f t="shared" si="26"/>
        <v>0</v>
      </c>
      <c r="AL92" s="1">
        <f t="shared" si="38"/>
        <v>950.5</v>
      </c>
      <c r="AM92" s="1">
        <f t="shared" si="39"/>
        <v>0</v>
      </c>
    </row>
    <row r="93" spans="1:39" ht="17.25" thickBot="1">
      <c r="A93" s="27">
        <v>73</v>
      </c>
      <c r="B93" s="28" t="s">
        <v>88</v>
      </c>
      <c r="C93" s="28">
        <v>834.9</v>
      </c>
      <c r="D93" s="29">
        <f t="shared" si="22"/>
        <v>29600.244000000002</v>
      </c>
      <c r="E93" s="29">
        <f t="shared" si="23"/>
        <v>28988</v>
      </c>
      <c r="F93" s="30">
        <f t="shared" si="27"/>
        <v>612.2440000000024</v>
      </c>
      <c r="G93" s="29"/>
      <c r="H93" s="31"/>
      <c r="I93" s="32">
        <f t="shared" si="28"/>
        <v>0</v>
      </c>
      <c r="J93" s="33"/>
      <c r="K93" s="31"/>
      <c r="L93" s="32">
        <f t="shared" si="29"/>
        <v>0</v>
      </c>
      <c r="M93" s="33"/>
      <c r="N93" s="31"/>
      <c r="O93" s="32">
        <f t="shared" si="30"/>
        <v>0</v>
      </c>
      <c r="P93" s="39">
        <v>29600.244000000002</v>
      </c>
      <c r="Q93" s="31">
        <v>28988</v>
      </c>
      <c r="R93" s="34">
        <f t="shared" si="31"/>
        <v>2.1120601628260056</v>
      </c>
      <c r="S93" s="32">
        <f t="shared" si="32"/>
        <v>612.2440000000024</v>
      </c>
      <c r="T93" s="33"/>
      <c r="U93" s="31"/>
      <c r="V93" s="32">
        <f t="shared" si="33"/>
        <v>0</v>
      </c>
      <c r="W93" s="35">
        <f t="shared" si="24"/>
        <v>30435.144000000004</v>
      </c>
      <c r="X93" s="35">
        <f t="shared" si="25"/>
        <v>28480.2</v>
      </c>
      <c r="Y93" s="32">
        <f t="shared" si="34"/>
        <v>1954.9440000000031</v>
      </c>
      <c r="Z93" s="39">
        <v>24082.84400000001</v>
      </c>
      <c r="AA93" s="31">
        <v>26428.2</v>
      </c>
      <c r="AB93" s="32">
        <f t="shared" si="35"/>
        <v>-2345.3559999999925</v>
      </c>
      <c r="AC93" s="39">
        <v>5127.299999999996</v>
      </c>
      <c r="AD93" s="31">
        <v>2052</v>
      </c>
      <c r="AE93" s="32">
        <f t="shared" si="36"/>
        <v>3075.2999999999956</v>
      </c>
      <c r="AF93" s="33"/>
      <c r="AG93" s="31"/>
      <c r="AH93" s="32">
        <f t="shared" si="37"/>
        <v>0</v>
      </c>
      <c r="AI93" s="33">
        <v>1225</v>
      </c>
      <c r="AJ93" s="31">
        <v>0</v>
      </c>
      <c r="AK93" s="30">
        <f t="shared" si="26"/>
        <v>1225</v>
      </c>
      <c r="AL93" s="1">
        <f t="shared" si="38"/>
        <v>1342.7000000000007</v>
      </c>
      <c r="AM93" s="1">
        <f t="shared" si="39"/>
        <v>0</v>
      </c>
    </row>
    <row r="94" spans="1:39" ht="17.25" thickBot="1">
      <c r="A94" s="27">
        <v>74</v>
      </c>
      <c r="B94" s="28" t="s">
        <v>89</v>
      </c>
      <c r="C94" s="28"/>
      <c r="D94" s="29">
        <f t="shared" si="22"/>
        <v>17775.8</v>
      </c>
      <c r="E94" s="29">
        <f t="shared" si="23"/>
        <v>12095.4</v>
      </c>
      <c r="F94" s="30">
        <f t="shared" si="27"/>
        <v>5680.4</v>
      </c>
      <c r="G94" s="29"/>
      <c r="H94" s="31"/>
      <c r="I94" s="32">
        <f t="shared" si="28"/>
        <v>0</v>
      </c>
      <c r="J94" s="33"/>
      <c r="K94" s="31"/>
      <c r="L94" s="32">
        <f t="shared" si="29"/>
        <v>0</v>
      </c>
      <c r="M94" s="33">
        <v>97.9</v>
      </c>
      <c r="N94" s="31">
        <v>439</v>
      </c>
      <c r="O94" s="32">
        <f t="shared" si="30"/>
        <v>-341.1</v>
      </c>
      <c r="P94" s="33">
        <v>17557.1</v>
      </c>
      <c r="Q94" s="31">
        <v>11535.4</v>
      </c>
      <c r="R94" s="34">
        <f t="shared" si="31"/>
        <v>52.201917575463355</v>
      </c>
      <c r="S94" s="32">
        <f t="shared" si="32"/>
        <v>6021.699999999999</v>
      </c>
      <c r="T94" s="33">
        <v>120.8</v>
      </c>
      <c r="U94" s="31">
        <v>121</v>
      </c>
      <c r="V94" s="32">
        <f t="shared" si="33"/>
        <v>-0.20000000000000284</v>
      </c>
      <c r="W94" s="35">
        <f t="shared" si="24"/>
        <v>17775.8</v>
      </c>
      <c r="X94" s="35">
        <f t="shared" si="25"/>
        <v>16925.100000000002</v>
      </c>
      <c r="Y94" s="32">
        <f t="shared" si="34"/>
        <v>850.6999999999971</v>
      </c>
      <c r="Z94" s="39">
        <v>16373.8</v>
      </c>
      <c r="AA94" s="31">
        <v>15646.2</v>
      </c>
      <c r="AB94" s="32">
        <f t="shared" si="35"/>
        <v>727.5999999999985</v>
      </c>
      <c r="AC94" s="39">
        <v>1402</v>
      </c>
      <c r="AD94" s="31">
        <v>1278.9</v>
      </c>
      <c r="AE94" s="32">
        <f t="shared" si="36"/>
        <v>123.09999999999991</v>
      </c>
      <c r="AF94" s="33"/>
      <c r="AG94" s="31"/>
      <c r="AH94" s="32">
        <f t="shared" si="37"/>
        <v>0</v>
      </c>
      <c r="AI94" s="33">
        <v>0</v>
      </c>
      <c r="AJ94" s="31">
        <v>0</v>
      </c>
      <c r="AK94" s="30">
        <f t="shared" si="26"/>
        <v>0</v>
      </c>
      <c r="AL94" s="1">
        <f t="shared" si="38"/>
        <v>-4829.700000000003</v>
      </c>
      <c r="AM94" s="1">
        <f t="shared" si="39"/>
        <v>0</v>
      </c>
    </row>
    <row r="95" spans="1:39" ht="17.25" thickBot="1">
      <c r="A95" s="27">
        <v>75</v>
      </c>
      <c r="B95" s="28" t="s">
        <v>90</v>
      </c>
      <c r="C95" s="28">
        <v>3114.2</v>
      </c>
      <c r="D95" s="29">
        <f t="shared" si="22"/>
        <v>30597.7</v>
      </c>
      <c r="E95" s="29">
        <f t="shared" si="23"/>
        <v>30965.7</v>
      </c>
      <c r="F95" s="30">
        <f t="shared" si="27"/>
        <v>-368</v>
      </c>
      <c r="G95" s="29"/>
      <c r="H95" s="31"/>
      <c r="I95" s="32">
        <f t="shared" si="28"/>
        <v>0</v>
      </c>
      <c r="J95" s="33">
        <v>1700</v>
      </c>
      <c r="K95" s="31">
        <v>2073.7</v>
      </c>
      <c r="L95" s="32">
        <f t="shared" si="29"/>
        <v>-373.6999999999998</v>
      </c>
      <c r="M95" s="33">
        <v>87.8</v>
      </c>
      <c r="N95" s="31">
        <v>87.8</v>
      </c>
      <c r="O95" s="32">
        <f t="shared" si="30"/>
        <v>0</v>
      </c>
      <c r="P95" s="33">
        <v>28797.9</v>
      </c>
      <c r="Q95" s="31">
        <v>28796.8</v>
      </c>
      <c r="R95" s="34">
        <f t="shared" si="31"/>
        <v>0.003819868874326949</v>
      </c>
      <c r="S95" s="32">
        <f t="shared" si="32"/>
        <v>1.1000000000021828</v>
      </c>
      <c r="T95" s="33">
        <v>12</v>
      </c>
      <c r="U95" s="31">
        <v>7.4</v>
      </c>
      <c r="V95" s="32">
        <f t="shared" si="33"/>
        <v>4.6</v>
      </c>
      <c r="W95" s="35">
        <f t="shared" si="24"/>
        <v>33711.9</v>
      </c>
      <c r="X95" s="35">
        <f t="shared" si="25"/>
        <v>31113.399999999998</v>
      </c>
      <c r="Y95" s="32">
        <f t="shared" si="34"/>
        <v>2598.5000000000036</v>
      </c>
      <c r="Z95" s="39">
        <v>25007</v>
      </c>
      <c r="AA95" s="31">
        <v>25829.1</v>
      </c>
      <c r="AB95" s="32">
        <f t="shared" si="35"/>
        <v>-822.0999999999985</v>
      </c>
      <c r="AC95" s="39">
        <v>3164.5999999999985</v>
      </c>
      <c r="AD95" s="31">
        <v>4117.2</v>
      </c>
      <c r="AE95" s="32">
        <f t="shared" si="36"/>
        <v>-952.6000000000013</v>
      </c>
      <c r="AF95" s="33"/>
      <c r="AG95" s="31"/>
      <c r="AH95" s="32">
        <f t="shared" si="37"/>
        <v>0</v>
      </c>
      <c r="AI95" s="33">
        <v>5540.3</v>
      </c>
      <c r="AJ95" s="31">
        <v>1167.1</v>
      </c>
      <c r="AK95" s="30">
        <f t="shared" si="26"/>
        <v>4373.200000000001</v>
      </c>
      <c r="AL95" s="1">
        <f t="shared" si="38"/>
        <v>2966.5000000000036</v>
      </c>
      <c r="AM95" s="1">
        <f t="shared" si="39"/>
        <v>0</v>
      </c>
    </row>
    <row r="96" spans="1:39" ht="17.25" thickBot="1">
      <c r="A96" s="27">
        <v>76</v>
      </c>
      <c r="B96" s="28" t="s">
        <v>91</v>
      </c>
      <c r="C96" s="28">
        <v>3251.2</v>
      </c>
      <c r="D96" s="29">
        <f t="shared" si="22"/>
        <v>33242.899999999994</v>
      </c>
      <c r="E96" s="29">
        <f t="shared" si="23"/>
        <v>32332.7</v>
      </c>
      <c r="F96" s="30">
        <f t="shared" si="27"/>
        <v>910.1999999999935</v>
      </c>
      <c r="G96" s="29"/>
      <c r="H96" s="31"/>
      <c r="I96" s="32">
        <f t="shared" si="28"/>
        <v>0</v>
      </c>
      <c r="J96" s="33"/>
      <c r="K96" s="31"/>
      <c r="L96" s="32">
        <f t="shared" si="29"/>
        <v>0</v>
      </c>
      <c r="M96" s="33"/>
      <c r="N96" s="31"/>
      <c r="O96" s="32">
        <f t="shared" si="30"/>
        <v>0</v>
      </c>
      <c r="P96" s="33">
        <v>33242.899999999994</v>
      </c>
      <c r="Q96" s="31">
        <v>32242.8</v>
      </c>
      <c r="R96" s="34">
        <f t="shared" si="31"/>
        <v>3.1017777612366015</v>
      </c>
      <c r="S96" s="32">
        <f t="shared" si="32"/>
        <v>1000.0999999999949</v>
      </c>
      <c r="T96" s="33"/>
      <c r="U96" s="31">
        <v>89.9</v>
      </c>
      <c r="V96" s="32">
        <f t="shared" si="33"/>
        <v>-89.9</v>
      </c>
      <c r="W96" s="35">
        <f t="shared" si="24"/>
        <v>36494.100000000006</v>
      </c>
      <c r="X96" s="35">
        <f t="shared" si="25"/>
        <v>31471.7</v>
      </c>
      <c r="Y96" s="32">
        <f t="shared" si="34"/>
        <v>5022.400000000005</v>
      </c>
      <c r="Z96" s="39">
        <v>30479.4</v>
      </c>
      <c r="AA96" s="31">
        <v>26075</v>
      </c>
      <c r="AB96" s="32">
        <f t="shared" si="35"/>
        <v>4404.4000000000015</v>
      </c>
      <c r="AC96" s="39">
        <v>4645.300000000003</v>
      </c>
      <c r="AD96" s="31">
        <v>4192.7</v>
      </c>
      <c r="AE96" s="32">
        <f t="shared" si="36"/>
        <v>452.6000000000031</v>
      </c>
      <c r="AF96" s="33"/>
      <c r="AG96" s="31"/>
      <c r="AH96" s="32">
        <f t="shared" si="37"/>
        <v>0</v>
      </c>
      <c r="AI96" s="33">
        <v>1369.4</v>
      </c>
      <c r="AJ96" s="65">
        <v>1204</v>
      </c>
      <c r="AK96" s="30">
        <f t="shared" si="26"/>
        <v>165.4000000000001</v>
      </c>
      <c r="AL96" s="1">
        <f t="shared" si="38"/>
        <v>4112.200000000001</v>
      </c>
      <c r="AM96" s="1">
        <f t="shared" si="39"/>
        <v>0</v>
      </c>
    </row>
    <row r="97" spans="1:39" ht="17.25" thickBot="1">
      <c r="A97" s="27">
        <v>77</v>
      </c>
      <c r="B97" s="28" t="s">
        <v>92</v>
      </c>
      <c r="C97" s="28">
        <v>818.4</v>
      </c>
      <c r="D97" s="29">
        <f t="shared" si="22"/>
        <v>29183.6</v>
      </c>
      <c r="E97" s="29">
        <f t="shared" si="23"/>
        <v>29296.999999999996</v>
      </c>
      <c r="F97" s="30">
        <f t="shared" si="27"/>
        <v>-113.39999999999782</v>
      </c>
      <c r="G97" s="29"/>
      <c r="H97" s="31"/>
      <c r="I97" s="32">
        <f t="shared" si="28"/>
        <v>0</v>
      </c>
      <c r="J97" s="33"/>
      <c r="K97" s="31">
        <v>106.1</v>
      </c>
      <c r="L97" s="32">
        <f t="shared" si="29"/>
        <v>-106.1</v>
      </c>
      <c r="M97" s="33"/>
      <c r="N97" s="31"/>
      <c r="O97" s="32">
        <f t="shared" si="30"/>
        <v>0</v>
      </c>
      <c r="P97" s="33">
        <v>29183.6</v>
      </c>
      <c r="Q97" s="31">
        <v>29183.6</v>
      </c>
      <c r="R97" s="34">
        <f t="shared" si="31"/>
        <v>0</v>
      </c>
      <c r="S97" s="32">
        <f t="shared" si="32"/>
        <v>0</v>
      </c>
      <c r="T97" s="33"/>
      <c r="U97" s="31">
        <v>7.3</v>
      </c>
      <c r="V97" s="32">
        <f t="shared" si="33"/>
        <v>-7.3</v>
      </c>
      <c r="W97" s="35">
        <f t="shared" si="24"/>
        <v>30002</v>
      </c>
      <c r="X97" s="35">
        <f t="shared" si="25"/>
        <v>27969</v>
      </c>
      <c r="Y97" s="32">
        <f t="shared" si="34"/>
        <v>2033</v>
      </c>
      <c r="Z97" s="39">
        <v>24586</v>
      </c>
      <c r="AA97" s="31">
        <v>24680.5</v>
      </c>
      <c r="AB97" s="32">
        <f t="shared" si="35"/>
        <v>-94.5</v>
      </c>
      <c r="AC97" s="39">
        <v>4698</v>
      </c>
      <c r="AD97" s="31">
        <v>3288.5</v>
      </c>
      <c r="AE97" s="32">
        <f t="shared" si="36"/>
        <v>1409.5</v>
      </c>
      <c r="AF97" s="33"/>
      <c r="AG97" s="31"/>
      <c r="AH97" s="32">
        <f t="shared" si="37"/>
        <v>0</v>
      </c>
      <c r="AI97" s="39">
        <v>718</v>
      </c>
      <c r="AJ97" s="31"/>
      <c r="AK97" s="30">
        <f t="shared" si="26"/>
        <v>718</v>
      </c>
      <c r="AL97" s="1">
        <f t="shared" si="38"/>
        <v>2146.399999999998</v>
      </c>
      <c r="AM97" s="1">
        <f t="shared" si="39"/>
        <v>0</v>
      </c>
    </row>
    <row r="98" spans="1:39" ht="17.25" thickBot="1">
      <c r="A98" s="27">
        <v>78</v>
      </c>
      <c r="B98" s="28" t="s">
        <v>93</v>
      </c>
      <c r="C98" s="28">
        <v>32.5</v>
      </c>
      <c r="D98" s="29">
        <f t="shared" si="22"/>
        <v>21330.7</v>
      </c>
      <c r="E98" s="29">
        <f t="shared" si="23"/>
        <v>21830.3</v>
      </c>
      <c r="F98" s="30">
        <f t="shared" si="27"/>
        <v>-499.59999999999854</v>
      </c>
      <c r="G98" s="29"/>
      <c r="H98" s="31"/>
      <c r="I98" s="32">
        <f t="shared" si="28"/>
        <v>0</v>
      </c>
      <c r="J98" s="33"/>
      <c r="K98" s="31"/>
      <c r="L98" s="32">
        <f t="shared" si="29"/>
        <v>0</v>
      </c>
      <c r="M98" s="33"/>
      <c r="N98" s="31"/>
      <c r="O98" s="32">
        <f t="shared" si="30"/>
        <v>0</v>
      </c>
      <c r="P98" s="33">
        <v>21330.7</v>
      </c>
      <c r="Q98" s="31">
        <v>21830.3</v>
      </c>
      <c r="R98" s="34">
        <f t="shared" si="31"/>
        <v>-2.2885622277293423</v>
      </c>
      <c r="S98" s="32">
        <f t="shared" si="32"/>
        <v>-499.59999999999854</v>
      </c>
      <c r="T98" s="33"/>
      <c r="U98" s="31"/>
      <c r="V98" s="32">
        <f t="shared" si="33"/>
        <v>0</v>
      </c>
      <c r="W98" s="35">
        <f t="shared" si="24"/>
        <v>21363.2</v>
      </c>
      <c r="X98" s="35">
        <f t="shared" si="25"/>
        <v>21713.1</v>
      </c>
      <c r="Y98" s="32">
        <f t="shared" si="34"/>
        <v>-349.8999999999978</v>
      </c>
      <c r="Z98" s="39">
        <v>18879.826546940294</v>
      </c>
      <c r="AA98" s="31">
        <v>19423.1</v>
      </c>
      <c r="AB98" s="32">
        <f t="shared" si="35"/>
        <v>-543.2734530597045</v>
      </c>
      <c r="AC98" s="39">
        <v>2483.3734530597067</v>
      </c>
      <c r="AD98" s="31">
        <v>2290</v>
      </c>
      <c r="AE98" s="32">
        <f t="shared" si="36"/>
        <v>193.37345305970666</v>
      </c>
      <c r="AF98" s="33"/>
      <c r="AG98" s="31"/>
      <c r="AH98" s="32">
        <f t="shared" si="37"/>
        <v>0</v>
      </c>
      <c r="AI98" s="33">
        <v>0</v>
      </c>
      <c r="AJ98" s="31">
        <v>0</v>
      </c>
      <c r="AK98" s="30">
        <f t="shared" si="26"/>
        <v>0</v>
      </c>
      <c r="AL98" s="1">
        <f t="shared" si="38"/>
        <v>149.70000000000073</v>
      </c>
      <c r="AM98" s="1">
        <f t="shared" si="39"/>
        <v>0</v>
      </c>
    </row>
    <row r="99" spans="1:39" ht="17.25" thickBot="1">
      <c r="A99" s="27">
        <v>79</v>
      </c>
      <c r="B99" s="28" t="s">
        <v>94</v>
      </c>
      <c r="C99" s="28">
        <v>5662.7</v>
      </c>
      <c r="D99" s="29">
        <f t="shared" si="22"/>
        <v>11620.9</v>
      </c>
      <c r="E99" s="29">
        <f t="shared" si="23"/>
        <v>11535.2</v>
      </c>
      <c r="F99" s="30">
        <f t="shared" si="27"/>
        <v>85.69999999999891</v>
      </c>
      <c r="G99" s="29"/>
      <c r="H99" s="31"/>
      <c r="I99" s="32">
        <f t="shared" si="28"/>
        <v>0</v>
      </c>
      <c r="J99" s="33"/>
      <c r="K99" s="31"/>
      <c r="L99" s="32">
        <f t="shared" si="29"/>
        <v>0</v>
      </c>
      <c r="M99" s="33">
        <v>84.1</v>
      </c>
      <c r="N99" s="31">
        <v>0</v>
      </c>
      <c r="O99" s="32">
        <f t="shared" si="30"/>
        <v>84.1</v>
      </c>
      <c r="P99" s="33">
        <v>11536.8</v>
      </c>
      <c r="Q99" s="31">
        <v>11535.2</v>
      </c>
      <c r="R99" s="34">
        <f t="shared" si="31"/>
        <v>0.013870587419364595</v>
      </c>
      <c r="S99" s="32">
        <f t="shared" si="32"/>
        <v>1.5999999999985448</v>
      </c>
      <c r="T99" s="33"/>
      <c r="U99" s="31"/>
      <c r="V99" s="32">
        <f t="shared" si="33"/>
        <v>0</v>
      </c>
      <c r="W99" s="35">
        <f t="shared" si="24"/>
        <v>17283.6</v>
      </c>
      <c r="X99" s="35">
        <f t="shared" si="25"/>
        <v>13816.1</v>
      </c>
      <c r="Y99" s="32">
        <f t="shared" si="34"/>
        <v>3467.499999999998</v>
      </c>
      <c r="Z99" s="39">
        <v>15569.5</v>
      </c>
      <c r="AA99" s="31">
        <v>12330.7</v>
      </c>
      <c r="AB99" s="32">
        <f t="shared" si="35"/>
        <v>3238.7999999999993</v>
      </c>
      <c r="AC99" s="39">
        <v>1714.0999999999985</v>
      </c>
      <c r="AD99" s="31">
        <v>1485.4</v>
      </c>
      <c r="AE99" s="32">
        <f t="shared" si="36"/>
        <v>228.69999999999845</v>
      </c>
      <c r="AF99" s="33"/>
      <c r="AG99" s="31"/>
      <c r="AH99" s="32">
        <f t="shared" si="37"/>
        <v>0</v>
      </c>
      <c r="AI99" s="39">
        <v>0</v>
      </c>
      <c r="AJ99" s="31">
        <v>0</v>
      </c>
      <c r="AK99" s="30">
        <f t="shared" si="26"/>
        <v>0</v>
      </c>
      <c r="AL99" s="1">
        <f t="shared" si="38"/>
        <v>3381.800000000001</v>
      </c>
      <c r="AM99" s="1">
        <f t="shared" si="39"/>
        <v>0</v>
      </c>
    </row>
    <row r="100" spans="1:39" ht="17.25" thickBot="1">
      <c r="A100" s="27">
        <v>80</v>
      </c>
      <c r="B100" s="28" t="s">
        <v>95</v>
      </c>
      <c r="C100" s="28">
        <v>16236.1</v>
      </c>
      <c r="D100" s="29">
        <f t="shared" si="22"/>
        <v>57234.799999999996</v>
      </c>
      <c r="E100" s="29">
        <f t="shared" si="23"/>
        <v>57362.4</v>
      </c>
      <c r="F100" s="30">
        <f t="shared" si="27"/>
        <v>-127.60000000000582</v>
      </c>
      <c r="G100" s="29"/>
      <c r="H100" s="31"/>
      <c r="I100" s="32">
        <f t="shared" si="28"/>
        <v>0</v>
      </c>
      <c r="J100" s="33"/>
      <c r="K100" s="31">
        <v>49.5</v>
      </c>
      <c r="L100" s="32">
        <f t="shared" si="29"/>
        <v>-49.5</v>
      </c>
      <c r="M100" s="33">
        <v>124.7</v>
      </c>
      <c r="N100" s="31">
        <v>124.7</v>
      </c>
      <c r="O100" s="32">
        <f t="shared" si="30"/>
        <v>0</v>
      </c>
      <c r="P100" s="33">
        <v>57110.1</v>
      </c>
      <c r="Q100" s="31">
        <v>57108.8</v>
      </c>
      <c r="R100" s="34">
        <f t="shared" si="31"/>
        <v>0.0022763567085906803</v>
      </c>
      <c r="S100" s="32">
        <f t="shared" si="32"/>
        <v>1.2999999999956344</v>
      </c>
      <c r="T100" s="33"/>
      <c r="U100" s="31">
        <v>79.4</v>
      </c>
      <c r="V100" s="32">
        <f t="shared" si="33"/>
        <v>-79.4</v>
      </c>
      <c r="W100" s="35">
        <f t="shared" si="24"/>
        <v>73470.9</v>
      </c>
      <c r="X100" s="35">
        <f t="shared" si="25"/>
        <v>67839.5</v>
      </c>
      <c r="Y100" s="32">
        <f t="shared" si="34"/>
        <v>5631.399999999994</v>
      </c>
      <c r="Z100" s="39">
        <v>60208.9</v>
      </c>
      <c r="AA100" s="31">
        <v>61719.8</v>
      </c>
      <c r="AB100" s="32">
        <f t="shared" si="35"/>
        <v>-1510.9000000000015</v>
      </c>
      <c r="AC100" s="39">
        <v>4956.099999999991</v>
      </c>
      <c r="AD100" s="31">
        <v>4593.7</v>
      </c>
      <c r="AE100" s="32">
        <f t="shared" si="36"/>
        <v>362.39999999999145</v>
      </c>
      <c r="AF100" s="33"/>
      <c r="AG100" s="31"/>
      <c r="AH100" s="32">
        <f t="shared" si="37"/>
        <v>0</v>
      </c>
      <c r="AI100" s="33">
        <v>8305.9</v>
      </c>
      <c r="AJ100" s="31">
        <v>1526</v>
      </c>
      <c r="AK100" s="30">
        <f t="shared" si="26"/>
        <v>6779.9</v>
      </c>
      <c r="AL100" s="1">
        <f t="shared" si="38"/>
        <v>5759</v>
      </c>
      <c r="AM100" s="1">
        <f t="shared" si="39"/>
        <v>0</v>
      </c>
    </row>
    <row r="101" spans="1:39" ht="17.25" thickBot="1">
      <c r="A101" s="27">
        <v>81</v>
      </c>
      <c r="B101" s="28" t="s">
        <v>96</v>
      </c>
      <c r="C101" s="28">
        <v>1898.3</v>
      </c>
      <c r="D101" s="29">
        <f t="shared" si="22"/>
        <v>26688.300000000003</v>
      </c>
      <c r="E101" s="29">
        <f t="shared" si="23"/>
        <v>26699.3</v>
      </c>
      <c r="F101" s="30">
        <f t="shared" si="27"/>
        <v>-10.999999999996362</v>
      </c>
      <c r="G101" s="29"/>
      <c r="H101" s="31"/>
      <c r="I101" s="32">
        <f t="shared" si="28"/>
        <v>0</v>
      </c>
      <c r="J101" s="33"/>
      <c r="K101" s="31"/>
      <c r="L101" s="32">
        <f t="shared" si="29"/>
        <v>0</v>
      </c>
      <c r="M101" s="33"/>
      <c r="N101" s="31"/>
      <c r="O101" s="32">
        <f t="shared" si="30"/>
        <v>0</v>
      </c>
      <c r="P101" s="33">
        <v>26688.300000000003</v>
      </c>
      <c r="Q101" s="31">
        <v>26687.1</v>
      </c>
      <c r="R101" s="34">
        <f t="shared" si="31"/>
        <v>0.0044965545151191616</v>
      </c>
      <c r="S101" s="32">
        <f t="shared" si="32"/>
        <v>1.2000000000043656</v>
      </c>
      <c r="T101" s="33"/>
      <c r="U101" s="31">
        <v>12.2</v>
      </c>
      <c r="V101" s="32">
        <f t="shared" si="33"/>
        <v>-12.2</v>
      </c>
      <c r="W101" s="35">
        <f t="shared" si="24"/>
        <v>28586.6</v>
      </c>
      <c r="X101" s="35">
        <f t="shared" si="25"/>
        <v>27043.7</v>
      </c>
      <c r="Y101" s="32">
        <f t="shared" si="34"/>
        <v>1542.8999999999978</v>
      </c>
      <c r="Z101" s="39">
        <v>25266.6</v>
      </c>
      <c r="AA101" s="31">
        <v>25008.3</v>
      </c>
      <c r="AB101" s="32">
        <f t="shared" si="35"/>
        <v>258.2999999999993</v>
      </c>
      <c r="AC101" s="39">
        <v>3320</v>
      </c>
      <c r="AD101" s="31">
        <v>2035.4</v>
      </c>
      <c r="AE101" s="32">
        <f t="shared" si="36"/>
        <v>1284.6</v>
      </c>
      <c r="AF101" s="33"/>
      <c r="AG101" s="31"/>
      <c r="AH101" s="32">
        <f t="shared" si="37"/>
        <v>0</v>
      </c>
      <c r="AI101" s="33">
        <v>0</v>
      </c>
      <c r="AJ101" s="31">
        <v>0</v>
      </c>
      <c r="AK101" s="30">
        <f t="shared" si="26"/>
        <v>0</v>
      </c>
      <c r="AL101" s="1">
        <f t="shared" si="38"/>
        <v>1553.8999999999978</v>
      </c>
      <c r="AM101" s="1">
        <f t="shared" si="39"/>
        <v>0</v>
      </c>
    </row>
    <row r="102" spans="1:39" ht="17.25" thickBot="1">
      <c r="A102" s="27">
        <v>82</v>
      </c>
      <c r="B102" s="28" t="s">
        <v>97</v>
      </c>
      <c r="C102" s="28">
        <v>19806.4</v>
      </c>
      <c r="D102" s="29">
        <f t="shared" si="22"/>
        <v>85325.5</v>
      </c>
      <c r="E102" s="29">
        <f t="shared" si="23"/>
        <v>85456.8</v>
      </c>
      <c r="F102" s="30">
        <f t="shared" si="27"/>
        <v>-131.3000000000029</v>
      </c>
      <c r="G102" s="29"/>
      <c r="H102" s="31"/>
      <c r="I102" s="32">
        <f t="shared" si="28"/>
        <v>0</v>
      </c>
      <c r="J102" s="33">
        <v>105</v>
      </c>
      <c r="K102" s="31">
        <v>133.1</v>
      </c>
      <c r="L102" s="32">
        <f t="shared" si="29"/>
        <v>-28.099999999999994</v>
      </c>
      <c r="M102" s="33"/>
      <c r="N102" s="31"/>
      <c r="O102" s="32">
        <f t="shared" si="30"/>
        <v>0</v>
      </c>
      <c r="P102" s="33">
        <v>85220.5</v>
      </c>
      <c r="Q102" s="31">
        <v>85217.9</v>
      </c>
      <c r="R102" s="34">
        <f t="shared" si="31"/>
        <v>0.003051002195554949</v>
      </c>
      <c r="S102" s="32">
        <f t="shared" si="32"/>
        <v>2.6000000000058208</v>
      </c>
      <c r="T102" s="33"/>
      <c r="U102" s="31">
        <v>105.8</v>
      </c>
      <c r="V102" s="32">
        <f t="shared" si="33"/>
        <v>-105.8</v>
      </c>
      <c r="W102" s="35">
        <f t="shared" si="24"/>
        <v>105131.9</v>
      </c>
      <c r="X102" s="35">
        <f t="shared" si="25"/>
        <v>93386.3</v>
      </c>
      <c r="Y102" s="32">
        <f t="shared" si="34"/>
        <v>11745.599999999991</v>
      </c>
      <c r="Z102" s="39">
        <v>89189.8</v>
      </c>
      <c r="AA102" s="31">
        <v>83336.6</v>
      </c>
      <c r="AB102" s="32">
        <f t="shared" si="35"/>
        <v>5853.199999999997</v>
      </c>
      <c r="AC102" s="39">
        <v>13772.099999999993</v>
      </c>
      <c r="AD102" s="31">
        <v>9579.7</v>
      </c>
      <c r="AE102" s="32">
        <f t="shared" si="36"/>
        <v>4192.399999999992</v>
      </c>
      <c r="AF102" s="33"/>
      <c r="AG102" s="31"/>
      <c r="AH102" s="32">
        <f t="shared" si="37"/>
        <v>0</v>
      </c>
      <c r="AI102" s="33">
        <v>2170</v>
      </c>
      <c r="AJ102" s="31">
        <v>470</v>
      </c>
      <c r="AK102" s="30">
        <f t="shared" si="26"/>
        <v>1700</v>
      </c>
      <c r="AL102" s="1">
        <f t="shared" si="38"/>
        <v>11876.900000000009</v>
      </c>
      <c r="AM102" s="1">
        <f t="shared" si="39"/>
        <v>0</v>
      </c>
    </row>
    <row r="103" spans="1:39" ht="17.25" thickBot="1">
      <c r="A103" s="27">
        <v>83</v>
      </c>
      <c r="B103" s="28" t="s">
        <v>98</v>
      </c>
      <c r="C103" s="28">
        <v>12579.3</v>
      </c>
      <c r="D103" s="29">
        <f t="shared" si="22"/>
        <v>42097.6</v>
      </c>
      <c r="E103" s="29">
        <f t="shared" si="23"/>
        <v>42081.3</v>
      </c>
      <c r="F103" s="30">
        <f t="shared" si="27"/>
        <v>16.299999999995634</v>
      </c>
      <c r="G103" s="29"/>
      <c r="H103" s="31"/>
      <c r="I103" s="32">
        <f t="shared" si="28"/>
        <v>0</v>
      </c>
      <c r="J103" s="33">
        <v>110</v>
      </c>
      <c r="K103" s="31">
        <v>108</v>
      </c>
      <c r="L103" s="32">
        <f t="shared" si="29"/>
        <v>2</v>
      </c>
      <c r="M103" s="33">
        <v>58</v>
      </c>
      <c r="N103" s="31">
        <v>58</v>
      </c>
      <c r="O103" s="32">
        <f t="shared" si="30"/>
        <v>0</v>
      </c>
      <c r="P103" s="33">
        <v>41846.6</v>
      </c>
      <c r="Q103" s="31">
        <v>41845.8</v>
      </c>
      <c r="R103" s="34">
        <f t="shared" si="31"/>
        <v>0.0019117808716660556</v>
      </c>
      <c r="S103" s="32">
        <f t="shared" si="32"/>
        <v>0.7999999999956344</v>
      </c>
      <c r="T103" s="33">
        <v>83</v>
      </c>
      <c r="U103" s="31">
        <v>69.5</v>
      </c>
      <c r="V103" s="32">
        <f t="shared" si="33"/>
        <v>13.5</v>
      </c>
      <c r="W103" s="35">
        <f t="shared" si="24"/>
        <v>54676.899999999994</v>
      </c>
      <c r="X103" s="35">
        <f t="shared" si="25"/>
        <v>41718.9</v>
      </c>
      <c r="Y103" s="32">
        <f t="shared" si="34"/>
        <v>12957.999999999993</v>
      </c>
      <c r="Z103" s="39">
        <v>46319.899999999994</v>
      </c>
      <c r="AA103" s="31">
        <v>38484.4</v>
      </c>
      <c r="AB103" s="32">
        <f t="shared" si="35"/>
        <v>7835.499999999993</v>
      </c>
      <c r="AC103" s="39">
        <v>7212.5999999999985</v>
      </c>
      <c r="AD103" s="31">
        <v>3192</v>
      </c>
      <c r="AE103" s="32">
        <f t="shared" si="36"/>
        <v>4020.5999999999985</v>
      </c>
      <c r="AF103" s="33"/>
      <c r="AG103" s="31"/>
      <c r="AH103" s="32">
        <f t="shared" si="37"/>
        <v>0</v>
      </c>
      <c r="AI103" s="33">
        <v>1144.4</v>
      </c>
      <c r="AJ103" s="31">
        <v>42.5</v>
      </c>
      <c r="AK103" s="30">
        <f t="shared" si="26"/>
        <v>1101.9</v>
      </c>
      <c r="AL103" s="1">
        <f t="shared" si="38"/>
        <v>12941.700000000004</v>
      </c>
      <c r="AM103" s="1">
        <f t="shared" si="39"/>
        <v>0</v>
      </c>
    </row>
    <row r="104" spans="1:39" ht="17.25" thickBot="1">
      <c r="A104" s="27">
        <v>84</v>
      </c>
      <c r="B104" s="28" t="s">
        <v>99</v>
      </c>
      <c r="C104" s="28">
        <v>3005.1</v>
      </c>
      <c r="D104" s="29">
        <f t="shared" si="22"/>
        <v>28659.499999999996</v>
      </c>
      <c r="E104" s="29">
        <f t="shared" si="23"/>
        <v>28658.7</v>
      </c>
      <c r="F104" s="30">
        <f t="shared" si="27"/>
        <v>0.7999999999956344</v>
      </c>
      <c r="G104" s="29"/>
      <c r="H104" s="31"/>
      <c r="I104" s="32">
        <f t="shared" si="28"/>
        <v>0</v>
      </c>
      <c r="J104" s="33">
        <v>35</v>
      </c>
      <c r="K104" s="31">
        <v>35</v>
      </c>
      <c r="L104" s="32">
        <f t="shared" si="29"/>
        <v>0</v>
      </c>
      <c r="M104" s="33">
        <v>224.3</v>
      </c>
      <c r="N104" s="31">
        <v>223.3</v>
      </c>
      <c r="O104" s="32">
        <f t="shared" si="30"/>
        <v>1</v>
      </c>
      <c r="P104" s="33">
        <v>28392.199999999997</v>
      </c>
      <c r="Q104" s="31">
        <v>28391.2</v>
      </c>
      <c r="R104" s="34">
        <f t="shared" si="31"/>
        <v>0.003522218152090655</v>
      </c>
      <c r="S104" s="32">
        <f t="shared" si="32"/>
        <v>0.999999999996362</v>
      </c>
      <c r="T104" s="33">
        <v>8</v>
      </c>
      <c r="U104" s="31">
        <v>9.2</v>
      </c>
      <c r="V104" s="32">
        <f t="shared" si="33"/>
        <v>-1.1999999999999993</v>
      </c>
      <c r="W104" s="35">
        <f t="shared" si="24"/>
        <v>31664.6</v>
      </c>
      <c r="X104" s="35">
        <f t="shared" si="25"/>
        <v>31529.100000000002</v>
      </c>
      <c r="Y104" s="32">
        <f t="shared" si="34"/>
        <v>135.49999999999636</v>
      </c>
      <c r="Z104" s="39">
        <v>25465.6</v>
      </c>
      <c r="AA104" s="31">
        <v>27322.9</v>
      </c>
      <c r="AB104" s="32">
        <f t="shared" si="35"/>
        <v>-1857.300000000003</v>
      </c>
      <c r="AC104" s="39">
        <v>4749</v>
      </c>
      <c r="AD104" s="31">
        <v>3048.2</v>
      </c>
      <c r="AE104" s="32">
        <f t="shared" si="36"/>
        <v>1700.8000000000002</v>
      </c>
      <c r="AF104" s="33"/>
      <c r="AG104" s="31"/>
      <c r="AH104" s="32">
        <f t="shared" si="37"/>
        <v>0</v>
      </c>
      <c r="AI104" s="33">
        <v>1450</v>
      </c>
      <c r="AJ104" s="31">
        <v>1158</v>
      </c>
      <c r="AK104" s="30">
        <f t="shared" si="26"/>
        <v>292</v>
      </c>
      <c r="AL104" s="1">
        <f t="shared" si="38"/>
        <v>134.6999999999971</v>
      </c>
      <c r="AM104" s="1">
        <f t="shared" si="39"/>
        <v>0</v>
      </c>
    </row>
    <row r="105" spans="1:39" ht="17.25" thickBot="1">
      <c r="A105" s="27">
        <v>85</v>
      </c>
      <c r="B105" s="28" t="s">
        <v>100</v>
      </c>
      <c r="C105" s="28">
        <v>229.3</v>
      </c>
      <c r="D105" s="29">
        <f t="shared" si="22"/>
        <v>32277.1</v>
      </c>
      <c r="E105" s="29">
        <f t="shared" si="23"/>
        <v>32276.5</v>
      </c>
      <c r="F105" s="30">
        <f t="shared" si="27"/>
        <v>0.5999999999985448</v>
      </c>
      <c r="G105" s="29"/>
      <c r="H105" s="31"/>
      <c r="I105" s="32">
        <f t="shared" si="28"/>
        <v>0</v>
      </c>
      <c r="J105" s="33">
        <v>155.8</v>
      </c>
      <c r="K105" s="31">
        <v>155.8</v>
      </c>
      <c r="L105" s="32">
        <f t="shared" si="29"/>
        <v>0</v>
      </c>
      <c r="M105" s="33"/>
      <c r="N105" s="31"/>
      <c r="O105" s="32">
        <f t="shared" si="30"/>
        <v>0</v>
      </c>
      <c r="P105" s="33">
        <v>32000.3</v>
      </c>
      <c r="Q105" s="31">
        <v>31999.7</v>
      </c>
      <c r="R105" s="34">
        <f t="shared" si="31"/>
        <v>0.0018750175782852488</v>
      </c>
      <c r="S105" s="32">
        <f t="shared" si="32"/>
        <v>0.5999999999985448</v>
      </c>
      <c r="T105" s="33">
        <v>121</v>
      </c>
      <c r="U105" s="31">
        <v>121</v>
      </c>
      <c r="V105" s="32">
        <f t="shared" si="33"/>
        <v>0</v>
      </c>
      <c r="W105" s="35">
        <f t="shared" si="24"/>
        <v>32506.4</v>
      </c>
      <c r="X105" s="35">
        <f t="shared" si="25"/>
        <v>31124.8</v>
      </c>
      <c r="Y105" s="32">
        <f t="shared" si="34"/>
        <v>1381.6000000000022</v>
      </c>
      <c r="Z105" s="39">
        <v>28500</v>
      </c>
      <c r="AA105" s="31">
        <v>28557.8</v>
      </c>
      <c r="AB105" s="32">
        <f t="shared" si="35"/>
        <v>-57.79999999999927</v>
      </c>
      <c r="AC105" s="39">
        <v>3706.4000000000015</v>
      </c>
      <c r="AD105" s="31">
        <v>2567</v>
      </c>
      <c r="AE105" s="32">
        <f t="shared" si="36"/>
        <v>1139.4000000000015</v>
      </c>
      <c r="AF105" s="33"/>
      <c r="AG105" s="31"/>
      <c r="AH105" s="32">
        <f t="shared" si="37"/>
        <v>0</v>
      </c>
      <c r="AI105" s="33">
        <v>300</v>
      </c>
      <c r="AJ105" s="31">
        <v>0</v>
      </c>
      <c r="AK105" s="30">
        <f t="shared" si="26"/>
        <v>300</v>
      </c>
      <c r="AL105" s="1">
        <f t="shared" si="38"/>
        <v>1381</v>
      </c>
      <c r="AM105" s="1">
        <f t="shared" si="39"/>
        <v>0</v>
      </c>
    </row>
    <row r="106" spans="1:39" ht="17.25" thickBot="1">
      <c r="A106" s="27">
        <v>86</v>
      </c>
      <c r="B106" s="28" t="s">
        <v>101</v>
      </c>
      <c r="C106" s="28">
        <v>4354</v>
      </c>
      <c r="D106" s="29">
        <f t="shared" si="22"/>
        <v>48289.5</v>
      </c>
      <c r="E106" s="29">
        <f t="shared" si="23"/>
        <v>48462.8</v>
      </c>
      <c r="F106" s="30">
        <f t="shared" si="27"/>
        <v>-173.3000000000029</v>
      </c>
      <c r="G106" s="29"/>
      <c r="H106" s="31"/>
      <c r="I106" s="32">
        <f t="shared" si="28"/>
        <v>0</v>
      </c>
      <c r="J106" s="33"/>
      <c r="K106" s="31"/>
      <c r="L106" s="32">
        <f t="shared" si="29"/>
        <v>0</v>
      </c>
      <c r="M106" s="33">
        <v>39</v>
      </c>
      <c r="N106" s="31">
        <v>214</v>
      </c>
      <c r="O106" s="32">
        <f t="shared" si="30"/>
        <v>-175</v>
      </c>
      <c r="P106" s="33">
        <v>48250.5</v>
      </c>
      <c r="Q106" s="31">
        <v>48248.8</v>
      </c>
      <c r="R106" s="34">
        <f t="shared" si="31"/>
        <v>0.0035234036908629637</v>
      </c>
      <c r="S106" s="32">
        <f t="shared" si="32"/>
        <v>1.6999999999970896</v>
      </c>
      <c r="T106" s="33"/>
      <c r="U106" s="31"/>
      <c r="V106" s="32">
        <f t="shared" si="33"/>
        <v>0</v>
      </c>
      <c r="W106" s="35">
        <f t="shared" si="24"/>
        <v>52643.50000000001</v>
      </c>
      <c r="X106" s="35">
        <f t="shared" si="25"/>
        <v>45583.600000000006</v>
      </c>
      <c r="Y106" s="32">
        <f t="shared" si="34"/>
        <v>7059.9000000000015</v>
      </c>
      <c r="Z106" s="39">
        <v>45813.4</v>
      </c>
      <c r="AA106" s="31">
        <v>41721.4</v>
      </c>
      <c r="AB106" s="32">
        <f t="shared" si="35"/>
        <v>4092</v>
      </c>
      <c r="AC106" s="39">
        <v>5570.100000000006</v>
      </c>
      <c r="AD106" s="31">
        <v>2958.3</v>
      </c>
      <c r="AE106" s="32">
        <f t="shared" si="36"/>
        <v>2611.8000000000056</v>
      </c>
      <c r="AF106" s="33"/>
      <c r="AG106" s="31"/>
      <c r="AH106" s="32">
        <f t="shared" si="37"/>
        <v>0</v>
      </c>
      <c r="AI106" s="33">
        <v>1260</v>
      </c>
      <c r="AJ106" s="31">
        <v>903.9</v>
      </c>
      <c r="AK106" s="30">
        <f t="shared" si="26"/>
        <v>356.1</v>
      </c>
      <c r="AL106" s="1">
        <f t="shared" si="38"/>
        <v>7233.199999999997</v>
      </c>
      <c r="AM106" s="1">
        <f t="shared" si="39"/>
        <v>0</v>
      </c>
    </row>
    <row r="107" spans="1:39" ht="17.25" thickBot="1">
      <c r="A107" s="27">
        <v>87</v>
      </c>
      <c r="B107" s="28" t="s">
        <v>102</v>
      </c>
      <c r="C107" s="28">
        <v>2438.1</v>
      </c>
      <c r="D107" s="29">
        <f t="shared" si="22"/>
        <v>37473.799999999996</v>
      </c>
      <c r="E107" s="29">
        <f t="shared" si="23"/>
        <v>37223.5</v>
      </c>
      <c r="F107" s="30">
        <f t="shared" si="27"/>
        <v>250.29999999999563</v>
      </c>
      <c r="G107" s="29"/>
      <c r="H107" s="31"/>
      <c r="I107" s="32">
        <f t="shared" si="28"/>
        <v>0</v>
      </c>
      <c r="J107" s="33"/>
      <c r="K107" s="31"/>
      <c r="L107" s="32">
        <f t="shared" si="29"/>
        <v>0</v>
      </c>
      <c r="M107" s="33">
        <v>69.9</v>
      </c>
      <c r="N107" s="31">
        <v>67</v>
      </c>
      <c r="O107" s="32">
        <f t="shared" si="30"/>
        <v>2.9000000000000057</v>
      </c>
      <c r="P107" s="33">
        <v>37157.7</v>
      </c>
      <c r="Q107" s="31">
        <v>37156.5</v>
      </c>
      <c r="R107" s="34">
        <f t="shared" si="31"/>
        <v>0.0032295829800898625</v>
      </c>
      <c r="S107" s="32">
        <f t="shared" si="32"/>
        <v>1.1999999999970896</v>
      </c>
      <c r="T107" s="33">
        <v>246.2</v>
      </c>
      <c r="U107" s="31"/>
      <c r="V107" s="32">
        <f t="shared" si="33"/>
        <v>246.2</v>
      </c>
      <c r="W107" s="35">
        <f t="shared" si="24"/>
        <v>39911.899999999994</v>
      </c>
      <c r="X107" s="35">
        <f t="shared" si="25"/>
        <v>37430.4</v>
      </c>
      <c r="Y107" s="32">
        <f t="shared" si="34"/>
        <v>2481.4999999999927</v>
      </c>
      <c r="Z107" s="39">
        <v>34907.29999999999</v>
      </c>
      <c r="AA107" s="31">
        <v>33769.5</v>
      </c>
      <c r="AB107" s="32">
        <f t="shared" si="35"/>
        <v>1137.7999999999884</v>
      </c>
      <c r="AC107" s="39">
        <v>4174.600000000006</v>
      </c>
      <c r="AD107" s="31">
        <v>3660.9</v>
      </c>
      <c r="AE107" s="32">
        <f t="shared" si="36"/>
        <v>513.7000000000057</v>
      </c>
      <c r="AF107" s="33"/>
      <c r="AG107" s="31"/>
      <c r="AH107" s="32">
        <f t="shared" si="37"/>
        <v>0</v>
      </c>
      <c r="AI107" s="33">
        <v>830</v>
      </c>
      <c r="AJ107" s="31">
        <v>0</v>
      </c>
      <c r="AK107" s="30">
        <f t="shared" si="26"/>
        <v>830</v>
      </c>
      <c r="AL107" s="1">
        <f t="shared" si="38"/>
        <v>2231.199999999997</v>
      </c>
      <c r="AM107" s="1">
        <f t="shared" si="39"/>
        <v>0</v>
      </c>
    </row>
    <row r="108" spans="1:39" ht="17.25" thickBot="1">
      <c r="A108" s="27">
        <v>88</v>
      </c>
      <c r="B108" s="28" t="s">
        <v>103</v>
      </c>
      <c r="C108" s="28">
        <v>1861.7</v>
      </c>
      <c r="D108" s="29">
        <f t="shared" si="22"/>
        <v>33972.2</v>
      </c>
      <c r="E108" s="29">
        <f t="shared" si="23"/>
        <v>33971.5</v>
      </c>
      <c r="F108" s="30">
        <f t="shared" si="27"/>
        <v>0.6999999999970896</v>
      </c>
      <c r="G108" s="29"/>
      <c r="H108" s="31"/>
      <c r="I108" s="32">
        <f t="shared" si="28"/>
        <v>0</v>
      </c>
      <c r="J108" s="33"/>
      <c r="K108" s="31"/>
      <c r="L108" s="32">
        <f t="shared" si="29"/>
        <v>0</v>
      </c>
      <c r="M108" s="33"/>
      <c r="N108" s="31"/>
      <c r="O108" s="32">
        <f t="shared" si="30"/>
        <v>0</v>
      </c>
      <c r="P108" s="33">
        <v>33972.2</v>
      </c>
      <c r="Q108" s="31">
        <v>33971.5</v>
      </c>
      <c r="R108" s="34">
        <f t="shared" si="31"/>
        <v>0.0020605507557720135</v>
      </c>
      <c r="S108" s="32">
        <f t="shared" si="32"/>
        <v>0.6999999999970896</v>
      </c>
      <c r="T108" s="33"/>
      <c r="U108" s="31"/>
      <c r="V108" s="32">
        <f t="shared" si="33"/>
        <v>0</v>
      </c>
      <c r="W108" s="35">
        <f t="shared" si="24"/>
        <v>35833.899999999994</v>
      </c>
      <c r="X108" s="35">
        <f t="shared" si="25"/>
        <v>35075.299999999996</v>
      </c>
      <c r="Y108" s="32">
        <f t="shared" si="34"/>
        <v>758.5999999999985</v>
      </c>
      <c r="Z108" s="39">
        <v>31208.999999999993</v>
      </c>
      <c r="AA108" s="31">
        <v>29484.6</v>
      </c>
      <c r="AB108" s="32">
        <f t="shared" si="35"/>
        <v>1724.3999999999942</v>
      </c>
      <c r="AC108" s="39">
        <v>4576.9</v>
      </c>
      <c r="AD108" s="31">
        <v>5590.7</v>
      </c>
      <c r="AE108" s="32">
        <f t="shared" si="36"/>
        <v>-1013.8000000000002</v>
      </c>
      <c r="AF108" s="33"/>
      <c r="AG108" s="31"/>
      <c r="AH108" s="32">
        <f t="shared" si="37"/>
        <v>0</v>
      </c>
      <c r="AI108" s="33">
        <v>48</v>
      </c>
      <c r="AJ108" s="31">
        <v>0</v>
      </c>
      <c r="AK108" s="30">
        <f t="shared" si="26"/>
        <v>48</v>
      </c>
      <c r="AL108" s="1">
        <f t="shared" si="38"/>
        <v>757.9000000000015</v>
      </c>
      <c r="AM108" s="1">
        <f t="shared" si="39"/>
        <v>0</v>
      </c>
    </row>
    <row r="109" spans="1:39" ht="17.25" thickBot="1">
      <c r="A109" s="27">
        <v>89</v>
      </c>
      <c r="B109" s="28" t="s">
        <v>104</v>
      </c>
      <c r="C109" s="28">
        <v>3623.5</v>
      </c>
      <c r="D109" s="29">
        <f t="shared" si="22"/>
        <v>39117.4</v>
      </c>
      <c r="E109" s="29">
        <f t="shared" si="23"/>
        <v>39439.899999999994</v>
      </c>
      <c r="F109" s="30">
        <f t="shared" si="27"/>
        <v>-322.4999999999927</v>
      </c>
      <c r="G109" s="29"/>
      <c r="H109" s="31"/>
      <c r="I109" s="32">
        <f t="shared" si="28"/>
        <v>0</v>
      </c>
      <c r="J109" s="33"/>
      <c r="K109" s="31">
        <v>114</v>
      </c>
      <c r="L109" s="32">
        <f t="shared" si="29"/>
        <v>-114</v>
      </c>
      <c r="M109" s="33">
        <v>176.1</v>
      </c>
      <c r="N109" s="31">
        <v>175.1</v>
      </c>
      <c r="O109" s="32">
        <f t="shared" si="30"/>
        <v>1</v>
      </c>
      <c r="P109" s="33">
        <v>38941.3</v>
      </c>
      <c r="Q109" s="31">
        <v>38940.1</v>
      </c>
      <c r="R109" s="34">
        <f t="shared" si="31"/>
        <v>0.0030816561847667712</v>
      </c>
      <c r="S109" s="32">
        <f t="shared" si="32"/>
        <v>1.2000000000043656</v>
      </c>
      <c r="T109" s="33"/>
      <c r="U109" s="31">
        <v>210.7</v>
      </c>
      <c r="V109" s="32">
        <f t="shared" si="33"/>
        <v>-210.7</v>
      </c>
      <c r="W109" s="35">
        <f t="shared" si="24"/>
        <v>42740.9</v>
      </c>
      <c r="X109" s="35">
        <f t="shared" si="25"/>
        <v>38618.9</v>
      </c>
      <c r="Y109" s="32">
        <f t="shared" si="34"/>
        <v>4122</v>
      </c>
      <c r="Z109" s="39">
        <v>31396.6</v>
      </c>
      <c r="AA109" s="31">
        <v>31878.3</v>
      </c>
      <c r="AB109" s="32">
        <f t="shared" si="35"/>
        <v>-481.7000000000007</v>
      </c>
      <c r="AC109" s="39">
        <v>9974.300000000003</v>
      </c>
      <c r="AD109" s="31">
        <v>6740.6</v>
      </c>
      <c r="AE109" s="32">
        <f t="shared" si="36"/>
        <v>3233.7000000000025</v>
      </c>
      <c r="AF109" s="33"/>
      <c r="AG109" s="31"/>
      <c r="AH109" s="32">
        <f t="shared" si="37"/>
        <v>0</v>
      </c>
      <c r="AI109" s="33">
        <v>1370</v>
      </c>
      <c r="AJ109" s="31">
        <v>0</v>
      </c>
      <c r="AK109" s="30">
        <f t="shared" si="26"/>
        <v>1370</v>
      </c>
      <c r="AL109" s="1">
        <f t="shared" si="38"/>
        <v>4444.499999999993</v>
      </c>
      <c r="AM109" s="1">
        <f t="shared" si="39"/>
        <v>0</v>
      </c>
    </row>
    <row r="110" spans="1:39" ht="17.25" thickBot="1">
      <c r="A110" s="27">
        <v>90</v>
      </c>
      <c r="B110" s="28" t="s">
        <v>107</v>
      </c>
      <c r="C110" s="28">
        <v>2196</v>
      </c>
      <c r="D110" s="29">
        <f t="shared" si="22"/>
        <v>43667.899999999994</v>
      </c>
      <c r="E110" s="29">
        <f t="shared" si="23"/>
        <v>33065.1</v>
      </c>
      <c r="F110" s="30">
        <f t="shared" si="27"/>
        <v>10602.799999999996</v>
      </c>
      <c r="G110" s="29"/>
      <c r="H110" s="31"/>
      <c r="I110" s="32">
        <f t="shared" si="28"/>
        <v>0</v>
      </c>
      <c r="J110" s="33"/>
      <c r="K110" s="31"/>
      <c r="L110" s="32">
        <f t="shared" si="29"/>
        <v>0</v>
      </c>
      <c r="M110" s="33"/>
      <c r="N110" s="31"/>
      <c r="O110" s="32">
        <f t="shared" si="30"/>
        <v>0</v>
      </c>
      <c r="P110" s="33">
        <v>43667.899999999994</v>
      </c>
      <c r="Q110" s="31">
        <v>33065.1</v>
      </c>
      <c r="R110" s="34">
        <f t="shared" si="31"/>
        <v>32.06643863166903</v>
      </c>
      <c r="S110" s="32">
        <f t="shared" si="32"/>
        <v>10602.799999999996</v>
      </c>
      <c r="T110" s="33"/>
      <c r="U110" s="31"/>
      <c r="V110" s="32">
        <f t="shared" si="33"/>
        <v>0</v>
      </c>
      <c r="W110" s="35">
        <f t="shared" si="24"/>
        <v>45863.899999999994</v>
      </c>
      <c r="X110" s="35">
        <f t="shared" si="25"/>
        <v>35261.1</v>
      </c>
      <c r="Y110" s="32">
        <f t="shared" si="34"/>
        <v>10602.799999999996</v>
      </c>
      <c r="Z110" s="39">
        <v>31499.999999999993</v>
      </c>
      <c r="AA110" s="31">
        <v>27645.1</v>
      </c>
      <c r="AB110" s="32">
        <f t="shared" si="35"/>
        <v>3854.899999999994</v>
      </c>
      <c r="AC110" s="39">
        <v>11576.900000000001</v>
      </c>
      <c r="AD110" s="31">
        <v>5667.3</v>
      </c>
      <c r="AE110" s="32">
        <f t="shared" si="36"/>
        <v>5909.600000000001</v>
      </c>
      <c r="AF110" s="33"/>
      <c r="AG110" s="31"/>
      <c r="AH110" s="32">
        <f t="shared" si="37"/>
        <v>0</v>
      </c>
      <c r="AI110" s="33">
        <v>2787</v>
      </c>
      <c r="AJ110" s="31">
        <v>1948.7</v>
      </c>
      <c r="AK110" s="30">
        <f t="shared" si="26"/>
        <v>838.3</v>
      </c>
      <c r="AL110" s="1">
        <f t="shared" si="38"/>
        <v>0</v>
      </c>
      <c r="AM110" s="1">
        <f t="shared" si="39"/>
        <v>0</v>
      </c>
    </row>
    <row r="111" spans="1:39" ht="17.25" thickBot="1">
      <c r="A111" s="27">
        <v>91</v>
      </c>
      <c r="B111" s="28" t="s">
        <v>105</v>
      </c>
      <c r="C111" s="28">
        <v>3506.8</v>
      </c>
      <c r="D111" s="29">
        <f t="shared" si="22"/>
        <v>15494.1</v>
      </c>
      <c r="E111" s="29">
        <f t="shared" si="23"/>
        <v>15494</v>
      </c>
      <c r="F111" s="30">
        <f t="shared" si="27"/>
        <v>0.1000000000003638</v>
      </c>
      <c r="G111" s="29"/>
      <c r="H111" s="31"/>
      <c r="I111" s="32">
        <f t="shared" si="28"/>
        <v>0</v>
      </c>
      <c r="J111" s="33"/>
      <c r="K111" s="31"/>
      <c r="L111" s="32">
        <f t="shared" si="29"/>
        <v>0</v>
      </c>
      <c r="M111" s="33"/>
      <c r="N111" s="31"/>
      <c r="O111" s="32">
        <f t="shared" si="30"/>
        <v>0</v>
      </c>
      <c r="P111" s="33">
        <v>15494.1</v>
      </c>
      <c r="Q111" s="31">
        <v>15494</v>
      </c>
      <c r="R111" s="34">
        <f t="shared" si="31"/>
        <v>0.0006454111268901755</v>
      </c>
      <c r="S111" s="32">
        <f t="shared" si="32"/>
        <v>0.1000000000003638</v>
      </c>
      <c r="T111" s="33"/>
      <c r="U111" s="31"/>
      <c r="V111" s="32">
        <f t="shared" si="33"/>
        <v>0</v>
      </c>
      <c r="W111" s="35">
        <f t="shared" si="24"/>
        <v>19000.9</v>
      </c>
      <c r="X111" s="35">
        <f t="shared" si="25"/>
        <v>16876.7</v>
      </c>
      <c r="Y111" s="32">
        <f t="shared" si="34"/>
        <v>2124.2000000000007</v>
      </c>
      <c r="Z111" s="39">
        <v>15540</v>
      </c>
      <c r="AA111" s="31">
        <v>15173.3</v>
      </c>
      <c r="AB111" s="32">
        <f t="shared" si="35"/>
        <v>366.7000000000007</v>
      </c>
      <c r="AC111" s="39">
        <v>2260.9</v>
      </c>
      <c r="AD111" s="31">
        <v>1703.4</v>
      </c>
      <c r="AE111" s="32">
        <f t="shared" si="36"/>
        <v>557.5</v>
      </c>
      <c r="AF111" s="33"/>
      <c r="AG111" s="31"/>
      <c r="AH111" s="32">
        <f t="shared" si="37"/>
        <v>0</v>
      </c>
      <c r="AI111" s="33">
        <v>1200</v>
      </c>
      <c r="AJ111" s="31">
        <v>0</v>
      </c>
      <c r="AK111" s="30">
        <f t="shared" si="26"/>
        <v>1200</v>
      </c>
      <c r="AL111" s="1">
        <f t="shared" si="38"/>
        <v>2124.0999999999985</v>
      </c>
      <c r="AM111" s="1">
        <f t="shared" si="39"/>
        <v>0</v>
      </c>
    </row>
    <row r="112" spans="1:39" ht="17.25" thickBot="1">
      <c r="A112" s="27">
        <v>92</v>
      </c>
      <c r="B112" s="28" t="s">
        <v>106</v>
      </c>
      <c r="C112" s="28">
        <v>4594.6</v>
      </c>
      <c r="D112" s="29">
        <f t="shared" si="22"/>
        <v>16366.3</v>
      </c>
      <c r="E112" s="29">
        <f t="shared" si="23"/>
        <v>16366.3</v>
      </c>
      <c r="F112" s="30">
        <f t="shared" si="27"/>
        <v>0</v>
      </c>
      <c r="G112" s="29"/>
      <c r="H112" s="31"/>
      <c r="I112" s="32">
        <f t="shared" si="28"/>
        <v>0</v>
      </c>
      <c r="J112" s="33"/>
      <c r="K112" s="31"/>
      <c r="L112" s="32">
        <f t="shared" si="29"/>
        <v>0</v>
      </c>
      <c r="M112" s="33"/>
      <c r="N112" s="31"/>
      <c r="O112" s="32">
        <f t="shared" si="30"/>
        <v>0</v>
      </c>
      <c r="P112" s="33">
        <v>16366.3</v>
      </c>
      <c r="Q112" s="31">
        <v>16366.3</v>
      </c>
      <c r="R112" s="34">
        <f t="shared" si="31"/>
        <v>0</v>
      </c>
      <c r="S112" s="32">
        <f t="shared" si="32"/>
        <v>0</v>
      </c>
      <c r="T112" s="33"/>
      <c r="U112" s="31"/>
      <c r="V112" s="32">
        <f t="shared" si="33"/>
        <v>0</v>
      </c>
      <c r="W112" s="35">
        <f t="shared" si="24"/>
        <v>20960.9</v>
      </c>
      <c r="X112" s="35">
        <f t="shared" si="25"/>
        <v>17734</v>
      </c>
      <c r="Y112" s="32">
        <f t="shared" si="34"/>
        <v>3226.9000000000015</v>
      </c>
      <c r="Z112" s="39">
        <v>16518.000000000004</v>
      </c>
      <c r="AA112" s="31">
        <v>16028.4</v>
      </c>
      <c r="AB112" s="32">
        <f t="shared" si="35"/>
        <v>489.600000000004</v>
      </c>
      <c r="AC112" s="39">
        <v>4142.899999999998</v>
      </c>
      <c r="AD112" s="31">
        <v>1705.6</v>
      </c>
      <c r="AE112" s="32">
        <f t="shared" si="36"/>
        <v>2437.299999999998</v>
      </c>
      <c r="AF112" s="33"/>
      <c r="AG112" s="31"/>
      <c r="AH112" s="32">
        <f t="shared" si="37"/>
        <v>0</v>
      </c>
      <c r="AI112" s="33">
        <v>300</v>
      </c>
      <c r="AJ112" s="31">
        <v>0</v>
      </c>
      <c r="AK112" s="30">
        <f t="shared" si="26"/>
        <v>300</v>
      </c>
      <c r="AL112" s="1">
        <f t="shared" si="38"/>
        <v>3226.9000000000015</v>
      </c>
      <c r="AM112" s="1">
        <f t="shared" si="39"/>
        <v>0</v>
      </c>
    </row>
    <row r="113" spans="1:39" ht="17.25" thickBot="1">
      <c r="A113" s="27">
        <v>93</v>
      </c>
      <c r="B113" s="28" t="s">
        <v>108</v>
      </c>
      <c r="C113" s="28"/>
      <c r="D113" s="29">
        <f t="shared" si="22"/>
        <v>966.1</v>
      </c>
      <c r="E113" s="29">
        <f t="shared" si="23"/>
        <v>966.1</v>
      </c>
      <c r="F113" s="30">
        <f t="shared" si="27"/>
        <v>0</v>
      </c>
      <c r="G113" s="29"/>
      <c r="H113" s="31"/>
      <c r="I113" s="32">
        <f t="shared" si="28"/>
        <v>0</v>
      </c>
      <c r="J113" s="33"/>
      <c r="K113" s="31"/>
      <c r="L113" s="32">
        <f t="shared" si="29"/>
        <v>0</v>
      </c>
      <c r="M113" s="33"/>
      <c r="N113" s="31"/>
      <c r="O113" s="32">
        <f t="shared" si="30"/>
        <v>0</v>
      </c>
      <c r="P113" s="33">
        <v>966.1</v>
      </c>
      <c r="Q113" s="31">
        <v>966.1</v>
      </c>
      <c r="R113" s="34">
        <f t="shared" si="31"/>
        <v>0</v>
      </c>
      <c r="S113" s="32">
        <f t="shared" si="32"/>
        <v>0</v>
      </c>
      <c r="T113" s="33"/>
      <c r="U113" s="31"/>
      <c r="V113" s="32">
        <f t="shared" si="33"/>
        <v>0</v>
      </c>
      <c r="W113" s="35">
        <f t="shared" si="24"/>
        <v>966.1</v>
      </c>
      <c r="X113" s="35">
        <f t="shared" si="25"/>
        <v>966.1</v>
      </c>
      <c r="Y113" s="32">
        <f t="shared" si="34"/>
        <v>0</v>
      </c>
      <c r="Z113" s="39">
        <v>966.1</v>
      </c>
      <c r="AA113" s="31">
        <v>966.1</v>
      </c>
      <c r="AB113" s="32">
        <f t="shared" si="35"/>
        <v>0</v>
      </c>
      <c r="AC113" s="39"/>
      <c r="AD113" s="31"/>
      <c r="AE113" s="32">
        <f t="shared" si="36"/>
        <v>0</v>
      </c>
      <c r="AF113" s="33"/>
      <c r="AG113" s="31"/>
      <c r="AH113" s="32">
        <f t="shared" si="37"/>
        <v>0</v>
      </c>
      <c r="AI113" s="33"/>
      <c r="AJ113" s="31"/>
      <c r="AK113" s="30">
        <f t="shared" si="26"/>
        <v>0</v>
      </c>
      <c r="AL113" s="1">
        <f t="shared" si="38"/>
        <v>0</v>
      </c>
      <c r="AM113" s="1">
        <f t="shared" si="39"/>
        <v>0</v>
      </c>
    </row>
    <row r="114" spans="1:39" ht="17.25" thickBot="1">
      <c r="A114" s="27">
        <v>94</v>
      </c>
      <c r="B114" s="28" t="s">
        <v>128</v>
      </c>
      <c r="C114" s="28">
        <v>369.3</v>
      </c>
      <c r="D114" s="29">
        <f t="shared" si="22"/>
        <v>5576.3</v>
      </c>
      <c r="E114" s="29">
        <f t="shared" si="23"/>
        <v>47979</v>
      </c>
      <c r="F114" s="30">
        <f t="shared" si="27"/>
        <v>-42402.7</v>
      </c>
      <c r="G114" s="29">
        <v>5576.3</v>
      </c>
      <c r="H114" s="31">
        <v>47949</v>
      </c>
      <c r="I114" s="32">
        <f t="shared" si="28"/>
        <v>-42372.7</v>
      </c>
      <c r="J114" s="33"/>
      <c r="K114" s="31"/>
      <c r="L114" s="32">
        <f t="shared" si="29"/>
        <v>0</v>
      </c>
      <c r="M114" s="33"/>
      <c r="N114" s="31"/>
      <c r="O114" s="32">
        <f t="shared" si="30"/>
        <v>0</v>
      </c>
      <c r="P114" s="33"/>
      <c r="Q114" s="31"/>
      <c r="R114" s="34" t="e">
        <f t="shared" si="31"/>
        <v>#DIV/0!</v>
      </c>
      <c r="S114" s="32">
        <f t="shared" si="32"/>
        <v>0</v>
      </c>
      <c r="T114" s="33"/>
      <c r="U114" s="31">
        <v>30</v>
      </c>
      <c r="V114" s="32">
        <f t="shared" si="33"/>
        <v>-30</v>
      </c>
      <c r="W114" s="35">
        <f t="shared" si="24"/>
        <v>5945.599999999999</v>
      </c>
      <c r="X114" s="35">
        <f t="shared" si="25"/>
        <v>4601.4</v>
      </c>
      <c r="Y114" s="32">
        <f t="shared" si="34"/>
        <v>1344.1999999999998</v>
      </c>
      <c r="Z114" s="39">
        <v>4440.4</v>
      </c>
      <c r="AA114" s="31">
        <v>3294.9</v>
      </c>
      <c r="AB114" s="32">
        <f t="shared" si="35"/>
        <v>1145.4999999999995</v>
      </c>
      <c r="AC114" s="39">
        <v>1505.2</v>
      </c>
      <c r="AD114" s="31">
        <v>1306.5</v>
      </c>
      <c r="AE114" s="32">
        <f t="shared" si="36"/>
        <v>198.70000000000005</v>
      </c>
      <c r="AF114" s="33"/>
      <c r="AG114" s="31"/>
      <c r="AH114" s="32">
        <f t="shared" si="37"/>
        <v>0</v>
      </c>
      <c r="AI114" s="33"/>
      <c r="AJ114" s="31"/>
      <c r="AK114" s="30">
        <f t="shared" si="26"/>
        <v>0</v>
      </c>
      <c r="AL114" s="1">
        <f t="shared" si="38"/>
        <v>43746.9</v>
      </c>
      <c r="AM114" s="1">
        <f t="shared" si="39"/>
        <v>0</v>
      </c>
    </row>
    <row r="115" spans="1:39" ht="17.25" thickBot="1">
      <c r="A115" s="27">
        <v>95</v>
      </c>
      <c r="B115" s="28" t="s">
        <v>129</v>
      </c>
      <c r="C115" s="28"/>
      <c r="D115" s="29">
        <f t="shared" si="22"/>
        <v>5678</v>
      </c>
      <c r="E115" s="29">
        <f t="shared" si="23"/>
        <v>1896.7</v>
      </c>
      <c r="F115" s="30">
        <f t="shared" si="27"/>
        <v>3781.3</v>
      </c>
      <c r="G115" s="29">
        <v>5678</v>
      </c>
      <c r="H115" s="31">
        <v>1896.7</v>
      </c>
      <c r="I115" s="32">
        <f t="shared" si="28"/>
        <v>3781.3</v>
      </c>
      <c r="J115" s="33"/>
      <c r="K115" s="31"/>
      <c r="L115" s="32">
        <f t="shared" si="29"/>
        <v>0</v>
      </c>
      <c r="M115" s="33"/>
      <c r="N115" s="31"/>
      <c r="O115" s="32">
        <f t="shared" si="30"/>
        <v>0</v>
      </c>
      <c r="P115" s="33"/>
      <c r="Q115" s="31"/>
      <c r="R115" s="34" t="e">
        <f t="shared" si="31"/>
        <v>#DIV/0!</v>
      </c>
      <c r="S115" s="32">
        <f t="shared" si="32"/>
        <v>0</v>
      </c>
      <c r="T115" s="33"/>
      <c r="U115" s="31"/>
      <c r="V115" s="32">
        <f t="shared" si="33"/>
        <v>0</v>
      </c>
      <c r="W115" s="35">
        <f t="shared" si="24"/>
        <v>5678</v>
      </c>
      <c r="X115" s="35">
        <f t="shared" si="25"/>
        <v>1869.8000000000002</v>
      </c>
      <c r="Y115" s="32">
        <f t="shared" si="34"/>
        <v>3808.2</v>
      </c>
      <c r="Z115" s="39">
        <v>4120</v>
      </c>
      <c r="AA115" s="31">
        <v>1068.2</v>
      </c>
      <c r="AB115" s="32">
        <f t="shared" si="35"/>
        <v>3051.8</v>
      </c>
      <c r="AC115" s="39">
        <v>1558</v>
      </c>
      <c r="AD115" s="31">
        <v>801.6</v>
      </c>
      <c r="AE115" s="32">
        <f t="shared" si="36"/>
        <v>756.4</v>
      </c>
      <c r="AF115" s="33"/>
      <c r="AG115" s="31"/>
      <c r="AH115" s="32">
        <f t="shared" si="37"/>
        <v>0</v>
      </c>
      <c r="AI115" s="33"/>
      <c r="AJ115" s="31"/>
      <c r="AK115" s="30">
        <f t="shared" si="26"/>
        <v>0</v>
      </c>
      <c r="AL115" s="1">
        <f t="shared" si="38"/>
        <v>26.899999999999864</v>
      </c>
      <c r="AM115" s="1">
        <f t="shared" si="39"/>
        <v>0</v>
      </c>
    </row>
    <row r="116" spans="1:39" ht="17.25" thickBot="1">
      <c r="A116" s="27">
        <v>96</v>
      </c>
      <c r="B116" s="28" t="s">
        <v>130</v>
      </c>
      <c r="C116" s="28">
        <v>735.4</v>
      </c>
      <c r="D116" s="29">
        <f t="shared" si="22"/>
        <v>6081</v>
      </c>
      <c r="E116" s="29">
        <f t="shared" si="23"/>
        <v>5069.6</v>
      </c>
      <c r="F116" s="30">
        <f t="shared" si="27"/>
        <v>1011.3999999999996</v>
      </c>
      <c r="G116" s="29">
        <v>6081</v>
      </c>
      <c r="H116" s="31">
        <v>4935.1</v>
      </c>
      <c r="I116" s="32">
        <f t="shared" si="28"/>
        <v>1145.8999999999996</v>
      </c>
      <c r="J116" s="33"/>
      <c r="K116" s="31">
        <v>87.5</v>
      </c>
      <c r="L116" s="32">
        <f t="shared" si="29"/>
        <v>-87.5</v>
      </c>
      <c r="M116" s="33"/>
      <c r="N116" s="31"/>
      <c r="O116" s="32">
        <f t="shared" si="30"/>
        <v>0</v>
      </c>
      <c r="P116" s="33"/>
      <c r="Q116" s="31">
        <v>47</v>
      </c>
      <c r="R116" s="34">
        <f t="shared" si="31"/>
        <v>-100</v>
      </c>
      <c r="S116" s="32">
        <f t="shared" si="32"/>
        <v>-47</v>
      </c>
      <c r="T116" s="33"/>
      <c r="U116" s="31"/>
      <c r="V116" s="32">
        <f t="shared" si="33"/>
        <v>0</v>
      </c>
      <c r="W116" s="35">
        <f t="shared" si="24"/>
        <v>6816.399999999999</v>
      </c>
      <c r="X116" s="35">
        <f t="shared" si="25"/>
        <v>4769.2</v>
      </c>
      <c r="Y116" s="32">
        <f t="shared" si="34"/>
        <v>2047.199999999999</v>
      </c>
      <c r="Z116" s="39">
        <v>5087.999999999999</v>
      </c>
      <c r="AA116" s="31">
        <v>3980.2</v>
      </c>
      <c r="AB116" s="32">
        <f t="shared" si="35"/>
        <v>1107.7999999999993</v>
      </c>
      <c r="AC116" s="39">
        <v>1709.6</v>
      </c>
      <c r="AD116" s="31">
        <v>783</v>
      </c>
      <c r="AE116" s="32">
        <f t="shared" si="36"/>
        <v>926.5999999999999</v>
      </c>
      <c r="AF116" s="33"/>
      <c r="AG116" s="31"/>
      <c r="AH116" s="32">
        <f t="shared" si="37"/>
        <v>0</v>
      </c>
      <c r="AI116" s="33">
        <v>18.8</v>
      </c>
      <c r="AJ116" s="31">
        <v>6</v>
      </c>
      <c r="AK116" s="30">
        <f t="shared" si="26"/>
        <v>12.8</v>
      </c>
      <c r="AL116" s="1">
        <f t="shared" si="38"/>
        <v>1035.8000000000002</v>
      </c>
      <c r="AM116" s="1">
        <f t="shared" si="39"/>
        <v>0</v>
      </c>
    </row>
    <row r="117" spans="1:39" ht="17.25" thickBot="1">
      <c r="A117" s="27">
        <v>97</v>
      </c>
      <c r="B117" s="28" t="s">
        <v>131</v>
      </c>
      <c r="C117" s="28">
        <v>327.7</v>
      </c>
      <c r="D117" s="29">
        <f aca="true" t="shared" si="40" ref="D117:D140">G117+J117+M117+P117+T117</f>
        <v>6188</v>
      </c>
      <c r="E117" s="29">
        <f aca="true" t="shared" si="41" ref="E117:E140">H117+K117+N117+Q117+U117</f>
        <v>5187.8</v>
      </c>
      <c r="F117" s="30">
        <f t="shared" si="27"/>
        <v>1000.1999999999998</v>
      </c>
      <c r="G117" s="29">
        <v>6188</v>
      </c>
      <c r="H117" s="31">
        <v>5142.8</v>
      </c>
      <c r="I117" s="32">
        <f t="shared" si="28"/>
        <v>1045.1999999999998</v>
      </c>
      <c r="J117" s="33"/>
      <c r="K117" s="31"/>
      <c r="L117" s="32">
        <f t="shared" si="29"/>
        <v>0</v>
      </c>
      <c r="M117" s="33"/>
      <c r="N117" s="31"/>
      <c r="O117" s="32">
        <f t="shared" si="30"/>
        <v>0</v>
      </c>
      <c r="P117" s="33"/>
      <c r="Q117" s="31">
        <v>45</v>
      </c>
      <c r="R117" s="34">
        <f t="shared" si="31"/>
        <v>-100</v>
      </c>
      <c r="S117" s="32">
        <f t="shared" si="32"/>
        <v>-45</v>
      </c>
      <c r="T117" s="33"/>
      <c r="U117" s="31"/>
      <c r="V117" s="32">
        <f t="shared" si="33"/>
        <v>0</v>
      </c>
      <c r="W117" s="35">
        <f aca="true" t="shared" si="42" ref="W117:W140">Z117+AC117+AF117+AI117</f>
        <v>6515.700000000001</v>
      </c>
      <c r="X117" s="35">
        <f aca="true" t="shared" si="43" ref="X117:X140">AA117+AD117+AG117+AJ117</f>
        <v>5268.5</v>
      </c>
      <c r="Y117" s="32">
        <f t="shared" si="34"/>
        <v>1247.2000000000007</v>
      </c>
      <c r="Z117" s="39">
        <v>4966.3</v>
      </c>
      <c r="AA117" s="31">
        <v>4693.1</v>
      </c>
      <c r="AB117" s="32">
        <f t="shared" si="35"/>
        <v>273.1999999999998</v>
      </c>
      <c r="AC117" s="39">
        <v>1496.4</v>
      </c>
      <c r="AD117" s="31">
        <v>522.4</v>
      </c>
      <c r="AE117" s="32">
        <f t="shared" si="36"/>
        <v>974.0000000000001</v>
      </c>
      <c r="AF117" s="33"/>
      <c r="AG117" s="31"/>
      <c r="AH117" s="32">
        <f t="shared" si="37"/>
        <v>0</v>
      </c>
      <c r="AI117" s="33">
        <v>53</v>
      </c>
      <c r="AJ117" s="31">
        <v>53</v>
      </c>
      <c r="AK117" s="30">
        <f t="shared" si="26"/>
        <v>0</v>
      </c>
      <c r="AL117" s="1">
        <f t="shared" si="38"/>
        <v>247</v>
      </c>
      <c r="AM117" s="1">
        <f t="shared" si="39"/>
        <v>0</v>
      </c>
    </row>
    <row r="118" spans="1:39" ht="17.25" thickBot="1">
      <c r="A118" s="27">
        <v>98</v>
      </c>
      <c r="B118" s="28" t="s">
        <v>132</v>
      </c>
      <c r="C118" s="28"/>
      <c r="D118" s="29">
        <f t="shared" si="40"/>
        <v>4120</v>
      </c>
      <c r="E118" s="29">
        <f t="shared" si="41"/>
        <v>3568.3</v>
      </c>
      <c r="F118" s="30">
        <f t="shared" si="27"/>
        <v>551.6999999999998</v>
      </c>
      <c r="G118" s="29">
        <v>4120</v>
      </c>
      <c r="H118" s="31">
        <v>3568.3</v>
      </c>
      <c r="I118" s="32">
        <f t="shared" si="28"/>
        <v>551.6999999999998</v>
      </c>
      <c r="J118" s="33"/>
      <c r="K118" s="31"/>
      <c r="L118" s="32">
        <f t="shared" si="29"/>
        <v>0</v>
      </c>
      <c r="M118" s="33"/>
      <c r="N118" s="31"/>
      <c r="O118" s="32">
        <f t="shared" si="30"/>
        <v>0</v>
      </c>
      <c r="P118" s="33"/>
      <c r="Q118" s="31"/>
      <c r="R118" s="34" t="e">
        <f t="shared" si="31"/>
        <v>#DIV/0!</v>
      </c>
      <c r="S118" s="32">
        <f t="shared" si="32"/>
        <v>0</v>
      </c>
      <c r="T118" s="33"/>
      <c r="U118" s="31"/>
      <c r="V118" s="32">
        <f t="shared" si="33"/>
        <v>0</v>
      </c>
      <c r="W118" s="35">
        <f t="shared" si="42"/>
        <v>4120</v>
      </c>
      <c r="X118" s="35">
        <f t="shared" si="43"/>
        <v>3642.75</v>
      </c>
      <c r="Y118" s="32">
        <f t="shared" si="34"/>
        <v>477.25</v>
      </c>
      <c r="Z118" s="39">
        <v>3430</v>
      </c>
      <c r="AA118" s="31">
        <v>2880.3</v>
      </c>
      <c r="AB118" s="32">
        <f t="shared" si="35"/>
        <v>549.6999999999998</v>
      </c>
      <c r="AC118" s="39">
        <v>687</v>
      </c>
      <c r="AD118" s="31">
        <v>759.45</v>
      </c>
      <c r="AE118" s="32">
        <f t="shared" si="36"/>
        <v>-72.45000000000005</v>
      </c>
      <c r="AF118" s="33"/>
      <c r="AG118" s="31"/>
      <c r="AH118" s="32">
        <f t="shared" si="37"/>
        <v>0</v>
      </c>
      <c r="AI118" s="33">
        <v>3</v>
      </c>
      <c r="AJ118" s="31">
        <v>3</v>
      </c>
      <c r="AK118" s="30">
        <f t="shared" si="26"/>
        <v>0</v>
      </c>
      <c r="AL118" s="1">
        <f t="shared" si="38"/>
        <v>-74.44999999999982</v>
      </c>
      <c r="AM118" s="1">
        <f t="shared" si="39"/>
        <v>0</v>
      </c>
    </row>
    <row r="119" spans="1:39" ht="17.25" thickBot="1">
      <c r="A119" s="27">
        <v>100</v>
      </c>
      <c r="B119" s="28" t="s">
        <v>133</v>
      </c>
      <c r="C119" s="28">
        <v>38.2</v>
      </c>
      <c r="D119" s="29">
        <f t="shared" si="40"/>
        <v>38795.8</v>
      </c>
      <c r="E119" s="29">
        <f t="shared" si="41"/>
        <v>26052.2</v>
      </c>
      <c r="F119" s="30">
        <f t="shared" si="27"/>
        <v>12743.600000000002</v>
      </c>
      <c r="G119" s="29">
        <v>38045.8</v>
      </c>
      <c r="H119" s="31">
        <v>24952.2</v>
      </c>
      <c r="I119" s="32">
        <f t="shared" si="28"/>
        <v>13093.600000000002</v>
      </c>
      <c r="J119" s="33"/>
      <c r="K119" s="31"/>
      <c r="L119" s="32">
        <f t="shared" si="29"/>
        <v>0</v>
      </c>
      <c r="M119" s="33"/>
      <c r="N119" s="31">
        <v>350</v>
      </c>
      <c r="O119" s="32">
        <f t="shared" si="30"/>
        <v>-350</v>
      </c>
      <c r="P119" s="33"/>
      <c r="Q119" s="31"/>
      <c r="R119" s="34" t="e">
        <f t="shared" si="31"/>
        <v>#DIV/0!</v>
      </c>
      <c r="S119" s="32">
        <f t="shared" si="32"/>
        <v>0</v>
      </c>
      <c r="T119" s="33">
        <v>750</v>
      </c>
      <c r="U119" s="31">
        <v>750</v>
      </c>
      <c r="V119" s="32">
        <f t="shared" si="33"/>
        <v>0</v>
      </c>
      <c r="W119" s="35">
        <f t="shared" si="42"/>
        <v>38834</v>
      </c>
      <c r="X119" s="35">
        <f>AA119+AD119+AG119+AJ119</f>
        <v>26303.8</v>
      </c>
      <c r="Y119" s="32">
        <f t="shared" si="34"/>
        <v>12530.2</v>
      </c>
      <c r="Z119" s="39">
        <v>33314.2</v>
      </c>
      <c r="AA119" s="31">
        <v>21661</v>
      </c>
      <c r="AB119" s="32">
        <f t="shared" si="35"/>
        <v>11653.199999999997</v>
      </c>
      <c r="AC119" s="39">
        <v>5444.8</v>
      </c>
      <c r="AD119" s="31">
        <v>4575.8</v>
      </c>
      <c r="AE119" s="32">
        <f t="shared" si="36"/>
        <v>869</v>
      </c>
      <c r="AF119" s="33"/>
      <c r="AG119" s="31"/>
      <c r="AH119" s="32">
        <f t="shared" si="37"/>
        <v>0</v>
      </c>
      <c r="AI119" s="33">
        <v>75</v>
      </c>
      <c r="AJ119" s="31">
        <v>67</v>
      </c>
      <c r="AK119" s="30">
        <f t="shared" si="26"/>
        <v>8</v>
      </c>
      <c r="AL119" s="1">
        <f t="shared" si="38"/>
        <v>-213.39999999999782</v>
      </c>
      <c r="AM119" s="1">
        <f t="shared" si="39"/>
        <v>0</v>
      </c>
    </row>
    <row r="120" spans="1:39" ht="17.25" thickBot="1">
      <c r="A120" s="27">
        <v>101</v>
      </c>
      <c r="B120" s="28" t="s">
        <v>134</v>
      </c>
      <c r="C120" s="28">
        <v>6901.4</v>
      </c>
      <c r="D120" s="29">
        <f t="shared" si="40"/>
        <v>16940</v>
      </c>
      <c r="E120" s="29">
        <f t="shared" si="41"/>
        <v>14412.699999999999</v>
      </c>
      <c r="F120" s="30">
        <f t="shared" si="27"/>
        <v>2527.300000000001</v>
      </c>
      <c r="G120" s="29">
        <v>16920</v>
      </c>
      <c r="H120" s="31">
        <v>14377.8</v>
      </c>
      <c r="I120" s="32">
        <f t="shared" si="28"/>
        <v>2542.2000000000007</v>
      </c>
      <c r="J120" s="33">
        <v>20</v>
      </c>
      <c r="K120" s="31">
        <v>34.9</v>
      </c>
      <c r="L120" s="32">
        <f t="shared" si="29"/>
        <v>-14.899999999999999</v>
      </c>
      <c r="M120" s="33"/>
      <c r="N120" s="31"/>
      <c r="O120" s="32">
        <f t="shared" si="30"/>
        <v>0</v>
      </c>
      <c r="P120" s="33"/>
      <c r="Q120" s="31"/>
      <c r="R120" s="34" t="e">
        <f t="shared" si="31"/>
        <v>#DIV/0!</v>
      </c>
      <c r="S120" s="32">
        <f t="shared" si="32"/>
        <v>0</v>
      </c>
      <c r="T120" s="33"/>
      <c r="U120" s="31"/>
      <c r="V120" s="32">
        <f t="shared" si="33"/>
        <v>0</v>
      </c>
      <c r="W120" s="35">
        <f t="shared" si="42"/>
        <v>23841.4</v>
      </c>
      <c r="X120" s="35">
        <f t="shared" si="43"/>
        <v>14988.2</v>
      </c>
      <c r="Y120" s="32">
        <f t="shared" si="34"/>
        <v>8853.2</v>
      </c>
      <c r="Z120" s="39">
        <v>17404.4</v>
      </c>
      <c r="AA120" s="31">
        <v>8808.1</v>
      </c>
      <c r="AB120" s="32">
        <f t="shared" si="35"/>
        <v>8596.300000000001</v>
      </c>
      <c r="AC120" s="39">
        <v>5982</v>
      </c>
      <c r="AD120" s="31">
        <v>5966.1</v>
      </c>
      <c r="AE120" s="32">
        <f t="shared" si="36"/>
        <v>15.899999999999636</v>
      </c>
      <c r="AF120" s="33"/>
      <c r="AG120" s="31"/>
      <c r="AH120" s="32">
        <f t="shared" si="37"/>
        <v>0</v>
      </c>
      <c r="AI120" s="33">
        <v>455</v>
      </c>
      <c r="AJ120" s="31">
        <v>214</v>
      </c>
      <c r="AK120" s="30">
        <f t="shared" si="26"/>
        <v>241</v>
      </c>
      <c r="AL120" s="1">
        <f t="shared" si="38"/>
        <v>6325.899999999998</v>
      </c>
      <c r="AM120" s="1">
        <f t="shared" si="39"/>
        <v>0</v>
      </c>
    </row>
    <row r="121" spans="1:39" ht="17.25" thickBot="1">
      <c r="A121" s="27">
        <v>102</v>
      </c>
      <c r="B121" s="28" t="s">
        <v>135</v>
      </c>
      <c r="C121" s="28">
        <v>826.7</v>
      </c>
      <c r="D121" s="29">
        <f t="shared" si="40"/>
        <v>9475.8</v>
      </c>
      <c r="E121" s="29">
        <f t="shared" si="41"/>
        <v>6308</v>
      </c>
      <c r="F121" s="30">
        <f t="shared" si="27"/>
        <v>3167.7999999999993</v>
      </c>
      <c r="G121" s="29">
        <v>9475.8</v>
      </c>
      <c r="H121" s="31">
        <v>6308</v>
      </c>
      <c r="I121" s="32">
        <f t="shared" si="28"/>
        <v>3167.7999999999993</v>
      </c>
      <c r="J121" s="33"/>
      <c r="K121" s="31"/>
      <c r="L121" s="32">
        <f t="shared" si="29"/>
        <v>0</v>
      </c>
      <c r="M121" s="33"/>
      <c r="N121" s="31"/>
      <c r="O121" s="32">
        <f t="shared" si="30"/>
        <v>0</v>
      </c>
      <c r="P121" s="33"/>
      <c r="Q121" s="31"/>
      <c r="R121" s="34" t="e">
        <f t="shared" si="31"/>
        <v>#DIV/0!</v>
      </c>
      <c r="S121" s="32">
        <f t="shared" si="32"/>
        <v>0</v>
      </c>
      <c r="T121" s="33"/>
      <c r="U121" s="31"/>
      <c r="V121" s="32">
        <f t="shared" si="33"/>
        <v>0</v>
      </c>
      <c r="W121" s="35">
        <f t="shared" si="42"/>
        <v>10302.5</v>
      </c>
      <c r="X121" s="35">
        <f t="shared" si="43"/>
        <v>6336.4</v>
      </c>
      <c r="Y121" s="32">
        <f t="shared" si="34"/>
        <v>3966.1000000000004</v>
      </c>
      <c r="Z121" s="39">
        <v>8158.5</v>
      </c>
      <c r="AA121" s="31">
        <v>4671.2</v>
      </c>
      <c r="AB121" s="32">
        <f t="shared" si="35"/>
        <v>3487.3</v>
      </c>
      <c r="AC121" s="39">
        <v>2144</v>
      </c>
      <c r="AD121" s="31">
        <v>1665.2</v>
      </c>
      <c r="AE121" s="32">
        <f t="shared" si="36"/>
        <v>478.79999999999995</v>
      </c>
      <c r="AF121" s="33"/>
      <c r="AG121" s="31"/>
      <c r="AH121" s="32">
        <f t="shared" si="37"/>
        <v>0</v>
      </c>
      <c r="AI121" s="33">
        <v>0</v>
      </c>
      <c r="AJ121" s="31">
        <v>0</v>
      </c>
      <c r="AK121" s="30">
        <f t="shared" si="26"/>
        <v>0</v>
      </c>
      <c r="AL121" s="1">
        <f t="shared" si="38"/>
        <v>798.3000000000002</v>
      </c>
      <c r="AM121" s="1">
        <f t="shared" si="39"/>
        <v>0</v>
      </c>
    </row>
    <row r="122" spans="1:39" ht="16.5" customHeight="1" thickBot="1">
      <c r="A122" s="27">
        <v>103</v>
      </c>
      <c r="B122" s="28" t="s">
        <v>136</v>
      </c>
      <c r="C122" s="28">
        <v>770.8</v>
      </c>
      <c r="D122" s="29">
        <f t="shared" si="40"/>
        <v>5575.25</v>
      </c>
      <c r="E122" s="29">
        <f t="shared" si="41"/>
        <v>4894.5</v>
      </c>
      <c r="F122" s="30">
        <f t="shared" si="27"/>
        <v>680.75</v>
      </c>
      <c r="G122" s="29">
        <v>5575.25</v>
      </c>
      <c r="H122" s="31">
        <v>4853.7</v>
      </c>
      <c r="I122" s="32">
        <f t="shared" si="28"/>
        <v>721.5500000000002</v>
      </c>
      <c r="J122" s="33"/>
      <c r="K122" s="31"/>
      <c r="L122" s="32">
        <f t="shared" si="29"/>
        <v>0</v>
      </c>
      <c r="M122" s="33"/>
      <c r="N122" s="31"/>
      <c r="O122" s="32">
        <f t="shared" si="30"/>
        <v>0</v>
      </c>
      <c r="P122" s="33"/>
      <c r="Q122" s="31">
        <v>40.8</v>
      </c>
      <c r="R122" s="34">
        <f t="shared" si="31"/>
        <v>-100</v>
      </c>
      <c r="S122" s="32">
        <f t="shared" si="32"/>
        <v>-40.8</v>
      </c>
      <c r="T122" s="33"/>
      <c r="U122" s="31"/>
      <c r="V122" s="32">
        <f t="shared" si="33"/>
        <v>0</v>
      </c>
      <c r="W122" s="35">
        <f t="shared" si="42"/>
        <v>6346.05</v>
      </c>
      <c r="X122" s="35">
        <f t="shared" si="43"/>
        <v>4951.8</v>
      </c>
      <c r="Y122" s="32">
        <f t="shared" si="34"/>
        <v>1394.25</v>
      </c>
      <c r="Z122" s="39">
        <v>4805.6</v>
      </c>
      <c r="AA122" s="31">
        <v>4008.5</v>
      </c>
      <c r="AB122" s="32">
        <f t="shared" si="35"/>
        <v>797.1000000000004</v>
      </c>
      <c r="AC122" s="39">
        <v>1490.4499999999998</v>
      </c>
      <c r="AD122" s="31">
        <v>943.3</v>
      </c>
      <c r="AE122" s="32">
        <f t="shared" si="36"/>
        <v>547.1499999999999</v>
      </c>
      <c r="AF122" s="33"/>
      <c r="AG122" s="31"/>
      <c r="AH122" s="32">
        <f t="shared" si="37"/>
        <v>0</v>
      </c>
      <c r="AI122" s="33">
        <v>50</v>
      </c>
      <c r="AJ122" s="31">
        <v>0</v>
      </c>
      <c r="AK122" s="30">
        <f t="shared" si="26"/>
        <v>50</v>
      </c>
      <c r="AL122" s="1">
        <f t="shared" si="38"/>
        <v>713.5</v>
      </c>
      <c r="AM122" s="1">
        <f t="shared" si="39"/>
        <v>0</v>
      </c>
    </row>
    <row r="123" spans="1:39" ht="17.25" thickBot="1">
      <c r="A123" s="27">
        <v>104</v>
      </c>
      <c r="B123" s="28" t="s">
        <v>137</v>
      </c>
      <c r="C123" s="28">
        <v>593</v>
      </c>
      <c r="D123" s="29">
        <f t="shared" si="40"/>
        <v>7853.25</v>
      </c>
      <c r="E123" s="29">
        <f t="shared" si="41"/>
        <v>5143.6</v>
      </c>
      <c r="F123" s="30">
        <f t="shared" si="27"/>
        <v>2709.6499999999996</v>
      </c>
      <c r="G123" s="29">
        <v>7700.25</v>
      </c>
      <c r="H123" s="31">
        <v>5143.6</v>
      </c>
      <c r="I123" s="32">
        <f t="shared" si="28"/>
        <v>2556.6499999999996</v>
      </c>
      <c r="J123" s="33">
        <v>153</v>
      </c>
      <c r="K123" s="31">
        <v>0</v>
      </c>
      <c r="L123" s="32">
        <f t="shared" si="29"/>
        <v>153</v>
      </c>
      <c r="M123" s="33"/>
      <c r="N123" s="31"/>
      <c r="O123" s="32">
        <f t="shared" si="30"/>
        <v>0</v>
      </c>
      <c r="P123" s="33"/>
      <c r="Q123" s="31"/>
      <c r="R123" s="34" t="e">
        <f t="shared" si="31"/>
        <v>#DIV/0!</v>
      </c>
      <c r="S123" s="32">
        <f t="shared" si="32"/>
        <v>0</v>
      </c>
      <c r="T123" s="33"/>
      <c r="U123" s="31"/>
      <c r="V123" s="32">
        <f t="shared" si="33"/>
        <v>0</v>
      </c>
      <c r="W123" s="35">
        <f t="shared" si="42"/>
        <v>8446.3</v>
      </c>
      <c r="X123" s="35">
        <f t="shared" si="43"/>
        <v>4688.2</v>
      </c>
      <c r="Y123" s="32">
        <f t="shared" si="34"/>
        <v>3758.0999999999995</v>
      </c>
      <c r="Z123" s="39">
        <v>6291.3</v>
      </c>
      <c r="AA123" s="31">
        <v>3968.2</v>
      </c>
      <c r="AB123" s="32">
        <f t="shared" si="35"/>
        <v>2323.1000000000004</v>
      </c>
      <c r="AC123" s="39">
        <v>2012.5</v>
      </c>
      <c r="AD123" s="31">
        <v>720</v>
      </c>
      <c r="AE123" s="32">
        <f t="shared" si="36"/>
        <v>1292.5</v>
      </c>
      <c r="AF123" s="33"/>
      <c r="AG123" s="31"/>
      <c r="AH123" s="32">
        <f t="shared" si="37"/>
        <v>0</v>
      </c>
      <c r="AI123" s="33">
        <v>142.5</v>
      </c>
      <c r="AJ123" s="31">
        <v>0</v>
      </c>
      <c r="AK123" s="30">
        <f t="shared" si="26"/>
        <v>142.5</v>
      </c>
      <c r="AL123" s="1">
        <f t="shared" si="38"/>
        <v>1048.4000000000005</v>
      </c>
      <c r="AM123" s="1">
        <f t="shared" si="39"/>
        <v>-0.049999999999272404</v>
      </c>
    </row>
    <row r="124" spans="1:39" ht="17.25" thickBot="1">
      <c r="A124" s="27">
        <v>105</v>
      </c>
      <c r="B124" s="28" t="s">
        <v>138</v>
      </c>
      <c r="C124" s="28">
        <v>197.1</v>
      </c>
      <c r="D124" s="29">
        <f t="shared" si="40"/>
        <v>5165.8</v>
      </c>
      <c r="E124" s="29">
        <f t="shared" si="41"/>
        <v>3275.1</v>
      </c>
      <c r="F124" s="30">
        <f t="shared" si="27"/>
        <v>1890.7000000000003</v>
      </c>
      <c r="G124" s="29">
        <v>5105.8</v>
      </c>
      <c r="H124" s="31">
        <v>3274.4</v>
      </c>
      <c r="I124" s="32">
        <f t="shared" si="28"/>
        <v>1831.4</v>
      </c>
      <c r="J124" s="33">
        <v>60</v>
      </c>
      <c r="K124" s="31">
        <v>0.7</v>
      </c>
      <c r="L124" s="32">
        <f t="shared" si="29"/>
        <v>59.3</v>
      </c>
      <c r="M124" s="33"/>
      <c r="N124" s="31"/>
      <c r="O124" s="32">
        <f t="shared" si="30"/>
        <v>0</v>
      </c>
      <c r="P124" s="33"/>
      <c r="Q124" s="31"/>
      <c r="R124" s="34" t="e">
        <f t="shared" si="31"/>
        <v>#DIV/0!</v>
      </c>
      <c r="S124" s="32">
        <f t="shared" si="32"/>
        <v>0</v>
      </c>
      <c r="T124" s="33"/>
      <c r="U124" s="31"/>
      <c r="V124" s="32">
        <f t="shared" si="33"/>
        <v>0</v>
      </c>
      <c r="W124" s="35">
        <f t="shared" si="42"/>
        <v>5362.9</v>
      </c>
      <c r="X124" s="35">
        <f t="shared" si="43"/>
        <v>2867.2</v>
      </c>
      <c r="Y124" s="32">
        <f t="shared" si="34"/>
        <v>2495.7</v>
      </c>
      <c r="Z124" s="39">
        <v>4630.9</v>
      </c>
      <c r="AA124" s="31">
        <v>2450.6</v>
      </c>
      <c r="AB124" s="32">
        <f t="shared" si="35"/>
        <v>2180.2999999999997</v>
      </c>
      <c r="AC124" s="39">
        <v>712</v>
      </c>
      <c r="AD124" s="31">
        <v>416.6</v>
      </c>
      <c r="AE124" s="32">
        <f t="shared" si="36"/>
        <v>295.4</v>
      </c>
      <c r="AF124" s="33"/>
      <c r="AG124" s="31"/>
      <c r="AH124" s="32">
        <f t="shared" si="37"/>
        <v>0</v>
      </c>
      <c r="AI124" s="33">
        <v>20</v>
      </c>
      <c r="AJ124" s="31">
        <v>0</v>
      </c>
      <c r="AK124" s="30">
        <f t="shared" si="26"/>
        <v>20</v>
      </c>
      <c r="AL124" s="1">
        <f t="shared" si="38"/>
        <v>605</v>
      </c>
      <c r="AM124" s="1">
        <f t="shared" si="39"/>
        <v>0</v>
      </c>
    </row>
    <row r="125" spans="1:39" ht="17.25" thickBot="1">
      <c r="A125" s="27">
        <v>106</v>
      </c>
      <c r="B125" s="28" t="s">
        <v>139</v>
      </c>
      <c r="C125" s="28">
        <v>208.1</v>
      </c>
      <c r="D125" s="29">
        <f t="shared" si="40"/>
        <v>7905</v>
      </c>
      <c r="E125" s="29">
        <f t="shared" si="41"/>
        <v>5623.4</v>
      </c>
      <c r="F125" s="30">
        <f t="shared" si="27"/>
        <v>2281.6000000000004</v>
      </c>
      <c r="G125" s="29">
        <v>7800</v>
      </c>
      <c r="H125" s="31">
        <v>5622.4</v>
      </c>
      <c r="I125" s="32">
        <f t="shared" si="28"/>
        <v>2177.6000000000004</v>
      </c>
      <c r="J125" s="33">
        <v>105</v>
      </c>
      <c r="K125" s="31">
        <v>1</v>
      </c>
      <c r="L125" s="32">
        <f t="shared" si="29"/>
        <v>104</v>
      </c>
      <c r="M125" s="33"/>
      <c r="N125" s="31"/>
      <c r="O125" s="32">
        <f t="shared" si="30"/>
        <v>0</v>
      </c>
      <c r="P125" s="33"/>
      <c r="Q125" s="31"/>
      <c r="R125" s="34" t="e">
        <f t="shared" si="31"/>
        <v>#DIV/0!</v>
      </c>
      <c r="S125" s="32">
        <f t="shared" si="32"/>
        <v>0</v>
      </c>
      <c r="T125" s="33"/>
      <c r="U125" s="31"/>
      <c r="V125" s="32">
        <f t="shared" si="33"/>
        <v>0</v>
      </c>
      <c r="W125" s="35">
        <f t="shared" si="42"/>
        <v>8113.1</v>
      </c>
      <c r="X125" s="35">
        <f t="shared" si="43"/>
        <v>5171.4</v>
      </c>
      <c r="Y125" s="32">
        <f t="shared" si="34"/>
        <v>2941.7000000000007</v>
      </c>
      <c r="Z125" s="39">
        <v>6313.1</v>
      </c>
      <c r="AA125" s="31">
        <v>4321.4</v>
      </c>
      <c r="AB125" s="32">
        <f t="shared" si="35"/>
        <v>1991.7000000000007</v>
      </c>
      <c r="AC125" s="39">
        <v>1800</v>
      </c>
      <c r="AD125" s="31">
        <v>850</v>
      </c>
      <c r="AE125" s="32">
        <f t="shared" si="36"/>
        <v>950</v>
      </c>
      <c r="AF125" s="33"/>
      <c r="AG125" s="31"/>
      <c r="AH125" s="32">
        <f t="shared" si="37"/>
        <v>0</v>
      </c>
      <c r="AI125" s="33"/>
      <c r="AJ125" s="31"/>
      <c r="AK125" s="30">
        <f t="shared" si="26"/>
        <v>0</v>
      </c>
      <c r="AL125" s="1">
        <f t="shared" si="38"/>
        <v>660.1000000000004</v>
      </c>
      <c r="AM125" s="1">
        <f t="shared" si="39"/>
        <v>0</v>
      </c>
    </row>
    <row r="126" spans="1:39" ht="17.25" thickBot="1">
      <c r="A126" s="27">
        <v>107</v>
      </c>
      <c r="B126" s="28" t="s">
        <v>140</v>
      </c>
      <c r="C126" s="28">
        <v>5218.9</v>
      </c>
      <c r="D126" s="29">
        <f t="shared" si="40"/>
        <v>16225.1</v>
      </c>
      <c r="E126" s="29">
        <f t="shared" si="41"/>
        <v>14049.3</v>
      </c>
      <c r="F126" s="30">
        <f t="shared" si="27"/>
        <v>2175.800000000001</v>
      </c>
      <c r="G126" s="29">
        <v>16210.1</v>
      </c>
      <c r="H126" s="31">
        <v>13799.3</v>
      </c>
      <c r="I126" s="32">
        <f t="shared" si="28"/>
        <v>2410.800000000001</v>
      </c>
      <c r="J126" s="33"/>
      <c r="K126" s="31"/>
      <c r="L126" s="32">
        <f t="shared" si="29"/>
        <v>0</v>
      </c>
      <c r="M126" s="33"/>
      <c r="N126" s="31"/>
      <c r="O126" s="32">
        <f t="shared" si="30"/>
        <v>0</v>
      </c>
      <c r="P126" s="33"/>
      <c r="Q126" s="31">
        <v>75</v>
      </c>
      <c r="R126" s="34">
        <f t="shared" si="31"/>
        <v>-100</v>
      </c>
      <c r="S126" s="32">
        <f t="shared" si="32"/>
        <v>-75</v>
      </c>
      <c r="T126" s="33">
        <v>15</v>
      </c>
      <c r="U126" s="31">
        <v>175</v>
      </c>
      <c r="V126" s="32">
        <f t="shared" si="33"/>
        <v>-160</v>
      </c>
      <c r="W126" s="35">
        <f t="shared" si="42"/>
        <v>21444</v>
      </c>
      <c r="X126" s="35">
        <f t="shared" si="43"/>
        <v>11961.8</v>
      </c>
      <c r="Y126" s="32">
        <f t="shared" si="34"/>
        <v>9482.2</v>
      </c>
      <c r="Z126" s="39">
        <v>15906.949999999997</v>
      </c>
      <c r="AA126" s="31">
        <v>9340.5</v>
      </c>
      <c r="AB126" s="32">
        <f t="shared" si="35"/>
        <v>6566.449999999997</v>
      </c>
      <c r="AC126" s="39">
        <v>5537.050000000003</v>
      </c>
      <c r="AD126" s="31">
        <v>2621.3</v>
      </c>
      <c r="AE126" s="32">
        <f t="shared" si="36"/>
        <v>2915.7500000000027</v>
      </c>
      <c r="AF126" s="33"/>
      <c r="AG126" s="31"/>
      <c r="AH126" s="32">
        <f t="shared" si="37"/>
        <v>0</v>
      </c>
      <c r="AI126" s="33"/>
      <c r="AJ126" s="31">
        <v>0</v>
      </c>
      <c r="AK126" s="30">
        <f t="shared" si="26"/>
        <v>0</v>
      </c>
      <c r="AL126" s="1">
        <f t="shared" si="38"/>
        <v>7306.399999999998</v>
      </c>
      <c r="AM126" s="1">
        <f t="shared" si="39"/>
        <v>0</v>
      </c>
    </row>
    <row r="127" spans="1:39" ht="17.25" thickBot="1">
      <c r="A127" s="27">
        <v>108</v>
      </c>
      <c r="B127" s="28" t="s">
        <v>141</v>
      </c>
      <c r="C127" s="28">
        <v>570.7</v>
      </c>
      <c r="D127" s="29">
        <f t="shared" si="40"/>
        <v>11000</v>
      </c>
      <c r="E127" s="29">
        <f t="shared" si="41"/>
        <v>7014</v>
      </c>
      <c r="F127" s="30">
        <f t="shared" si="27"/>
        <v>3986</v>
      </c>
      <c r="G127" s="29">
        <v>10997</v>
      </c>
      <c r="H127" s="31">
        <v>7014</v>
      </c>
      <c r="I127" s="32">
        <f t="shared" si="28"/>
        <v>3983</v>
      </c>
      <c r="J127" s="33"/>
      <c r="K127" s="31"/>
      <c r="L127" s="32">
        <f t="shared" si="29"/>
        <v>0</v>
      </c>
      <c r="M127" s="33"/>
      <c r="N127" s="31"/>
      <c r="O127" s="32">
        <f t="shared" si="30"/>
        <v>0</v>
      </c>
      <c r="P127" s="33"/>
      <c r="Q127" s="31"/>
      <c r="R127" s="34" t="e">
        <f t="shared" si="31"/>
        <v>#DIV/0!</v>
      </c>
      <c r="S127" s="32">
        <f t="shared" si="32"/>
        <v>0</v>
      </c>
      <c r="T127" s="33">
        <v>3</v>
      </c>
      <c r="U127" s="31"/>
      <c r="V127" s="32">
        <f t="shared" si="33"/>
        <v>3</v>
      </c>
      <c r="W127" s="35">
        <f t="shared" si="42"/>
        <v>11570.7</v>
      </c>
      <c r="X127" s="35">
        <f t="shared" si="43"/>
        <v>5888.2</v>
      </c>
      <c r="Y127" s="32">
        <f t="shared" si="34"/>
        <v>5682.500000000001</v>
      </c>
      <c r="Z127" s="39">
        <v>8485.400000000001</v>
      </c>
      <c r="AA127" s="31">
        <v>4968.2</v>
      </c>
      <c r="AB127" s="32">
        <f t="shared" si="35"/>
        <v>3517.2000000000016</v>
      </c>
      <c r="AC127" s="39">
        <v>3085.2999999999993</v>
      </c>
      <c r="AD127" s="31">
        <v>920</v>
      </c>
      <c r="AE127" s="32">
        <f t="shared" si="36"/>
        <v>2165.2999999999993</v>
      </c>
      <c r="AF127" s="33"/>
      <c r="AG127" s="31"/>
      <c r="AH127" s="32">
        <f t="shared" si="37"/>
        <v>0</v>
      </c>
      <c r="AI127" s="33"/>
      <c r="AJ127" s="31"/>
      <c r="AK127" s="30">
        <f t="shared" si="26"/>
        <v>0</v>
      </c>
      <c r="AL127" s="1">
        <f t="shared" si="38"/>
        <v>1696.5</v>
      </c>
      <c r="AM127" s="1">
        <f t="shared" si="39"/>
        <v>0</v>
      </c>
    </row>
    <row r="128" spans="1:39" ht="17.25" thickBot="1">
      <c r="A128" s="27">
        <v>109</v>
      </c>
      <c r="B128" s="28" t="s">
        <v>142</v>
      </c>
      <c r="C128" s="28">
        <v>50</v>
      </c>
      <c r="D128" s="29">
        <f t="shared" si="40"/>
        <v>4500</v>
      </c>
      <c r="E128" s="29">
        <f t="shared" si="41"/>
        <v>3620</v>
      </c>
      <c r="F128" s="30">
        <f t="shared" si="27"/>
        <v>880</v>
      </c>
      <c r="G128" s="29">
        <v>4500</v>
      </c>
      <c r="H128" s="31">
        <v>3620</v>
      </c>
      <c r="I128" s="32">
        <f t="shared" si="28"/>
        <v>880</v>
      </c>
      <c r="J128" s="33"/>
      <c r="K128" s="31"/>
      <c r="L128" s="32">
        <f t="shared" si="29"/>
        <v>0</v>
      </c>
      <c r="M128" s="33"/>
      <c r="N128" s="31"/>
      <c r="O128" s="32">
        <f t="shared" si="30"/>
        <v>0</v>
      </c>
      <c r="P128" s="33"/>
      <c r="Q128" s="31"/>
      <c r="R128" s="34" t="e">
        <f t="shared" si="31"/>
        <v>#DIV/0!</v>
      </c>
      <c r="S128" s="32">
        <f t="shared" si="32"/>
        <v>0</v>
      </c>
      <c r="T128" s="33"/>
      <c r="U128" s="31"/>
      <c r="V128" s="32">
        <f t="shared" si="33"/>
        <v>0</v>
      </c>
      <c r="W128" s="35">
        <f t="shared" si="42"/>
        <v>4550</v>
      </c>
      <c r="X128" s="35">
        <f t="shared" si="43"/>
        <v>3651</v>
      </c>
      <c r="Y128" s="32">
        <f t="shared" si="34"/>
        <v>899</v>
      </c>
      <c r="Z128" s="39">
        <v>3277</v>
      </c>
      <c r="AA128" s="31">
        <v>2927</v>
      </c>
      <c r="AB128" s="32">
        <f t="shared" si="35"/>
        <v>350</v>
      </c>
      <c r="AC128" s="39">
        <v>1273</v>
      </c>
      <c r="AD128" s="31">
        <v>724</v>
      </c>
      <c r="AE128" s="32">
        <f t="shared" si="36"/>
        <v>549</v>
      </c>
      <c r="AF128" s="33"/>
      <c r="AG128" s="31"/>
      <c r="AH128" s="32">
        <f t="shared" si="37"/>
        <v>0</v>
      </c>
      <c r="AI128" s="33">
        <v>0</v>
      </c>
      <c r="AJ128" s="31">
        <v>0</v>
      </c>
      <c r="AK128" s="30">
        <f t="shared" si="26"/>
        <v>0</v>
      </c>
      <c r="AL128" s="1">
        <f t="shared" si="38"/>
        <v>19</v>
      </c>
      <c r="AM128" s="1">
        <f t="shared" si="39"/>
        <v>0</v>
      </c>
    </row>
    <row r="129" spans="1:39" ht="17.25" thickBot="1">
      <c r="A129" s="27">
        <v>110</v>
      </c>
      <c r="B129" s="28" t="s">
        <v>143</v>
      </c>
      <c r="C129" s="28">
        <v>513.3</v>
      </c>
      <c r="D129" s="29">
        <f t="shared" si="40"/>
        <v>6245.4</v>
      </c>
      <c r="E129" s="29">
        <f t="shared" si="41"/>
        <v>5330.900000000001</v>
      </c>
      <c r="F129" s="30">
        <f t="shared" si="27"/>
        <v>914.4999999999991</v>
      </c>
      <c r="G129" s="29">
        <v>6245.4</v>
      </c>
      <c r="H129" s="31">
        <v>4930.5</v>
      </c>
      <c r="I129" s="32">
        <f t="shared" si="28"/>
        <v>1314.8999999999996</v>
      </c>
      <c r="J129" s="33"/>
      <c r="K129" s="31">
        <v>38.8</v>
      </c>
      <c r="L129" s="32">
        <f t="shared" si="29"/>
        <v>-38.8</v>
      </c>
      <c r="M129" s="33"/>
      <c r="N129" s="31">
        <v>320</v>
      </c>
      <c r="O129" s="32">
        <f t="shared" si="30"/>
        <v>-320</v>
      </c>
      <c r="P129" s="33"/>
      <c r="Q129" s="31"/>
      <c r="R129" s="34" t="e">
        <f t="shared" si="31"/>
        <v>#DIV/0!</v>
      </c>
      <c r="S129" s="32">
        <f t="shared" si="32"/>
        <v>0</v>
      </c>
      <c r="T129" s="33"/>
      <c r="U129" s="31">
        <v>41.6</v>
      </c>
      <c r="V129" s="32">
        <f t="shared" si="33"/>
        <v>-41.6</v>
      </c>
      <c r="W129" s="35">
        <f t="shared" si="42"/>
        <v>6758.7</v>
      </c>
      <c r="X129" s="35">
        <f t="shared" si="43"/>
        <v>4818.9</v>
      </c>
      <c r="Y129" s="32">
        <f t="shared" si="34"/>
        <v>1939.8000000000002</v>
      </c>
      <c r="Z129" s="39">
        <v>5031.7</v>
      </c>
      <c r="AA129" s="31">
        <v>3790.7</v>
      </c>
      <c r="AB129" s="32">
        <f t="shared" si="35"/>
        <v>1241</v>
      </c>
      <c r="AC129" s="39">
        <v>1727</v>
      </c>
      <c r="AD129" s="31">
        <v>978.2</v>
      </c>
      <c r="AE129" s="32">
        <f t="shared" si="36"/>
        <v>748.8</v>
      </c>
      <c r="AF129" s="33"/>
      <c r="AG129" s="31"/>
      <c r="AH129" s="32">
        <f t="shared" si="37"/>
        <v>0</v>
      </c>
      <c r="AI129" s="33">
        <v>0</v>
      </c>
      <c r="AJ129" s="31">
        <v>50</v>
      </c>
      <c r="AK129" s="30">
        <f t="shared" si="26"/>
        <v>-50</v>
      </c>
      <c r="AL129" s="1">
        <f t="shared" si="38"/>
        <v>1025.300000000001</v>
      </c>
      <c r="AM129" s="1">
        <f t="shared" si="39"/>
        <v>0</v>
      </c>
    </row>
    <row r="130" spans="1:39" ht="17.25" thickBot="1">
      <c r="A130" s="27">
        <v>111</v>
      </c>
      <c r="B130" s="28" t="s">
        <v>144</v>
      </c>
      <c r="C130" s="28">
        <v>11.3</v>
      </c>
      <c r="D130" s="29">
        <f t="shared" si="40"/>
        <v>4639.4</v>
      </c>
      <c r="E130" s="29">
        <f t="shared" si="41"/>
        <v>3881.3</v>
      </c>
      <c r="F130" s="30">
        <f t="shared" si="27"/>
        <v>758.0999999999995</v>
      </c>
      <c r="G130" s="29">
        <v>4639.4</v>
      </c>
      <c r="H130" s="31">
        <v>3851.5</v>
      </c>
      <c r="I130" s="32">
        <f t="shared" si="28"/>
        <v>787.8999999999996</v>
      </c>
      <c r="J130" s="33"/>
      <c r="K130" s="31"/>
      <c r="L130" s="32">
        <f t="shared" si="29"/>
        <v>0</v>
      </c>
      <c r="M130" s="33"/>
      <c r="N130" s="31"/>
      <c r="O130" s="32">
        <f t="shared" si="30"/>
        <v>0</v>
      </c>
      <c r="P130" s="33"/>
      <c r="Q130" s="31">
        <v>29.8</v>
      </c>
      <c r="R130" s="34">
        <f t="shared" si="31"/>
        <v>-100</v>
      </c>
      <c r="S130" s="32">
        <f t="shared" si="32"/>
        <v>-29.8</v>
      </c>
      <c r="T130" s="33"/>
      <c r="U130" s="31"/>
      <c r="V130" s="32">
        <f t="shared" si="33"/>
        <v>0</v>
      </c>
      <c r="W130" s="35">
        <f t="shared" si="42"/>
        <v>4650.7</v>
      </c>
      <c r="X130" s="35">
        <f t="shared" si="43"/>
        <v>3583.6</v>
      </c>
      <c r="Y130" s="32">
        <f t="shared" si="34"/>
        <v>1067.1</v>
      </c>
      <c r="Z130" s="39">
        <v>3564.7</v>
      </c>
      <c r="AA130" s="31">
        <v>2636.1</v>
      </c>
      <c r="AB130" s="32">
        <f t="shared" si="35"/>
        <v>928.5999999999999</v>
      </c>
      <c r="AC130" s="39">
        <v>1086</v>
      </c>
      <c r="AD130" s="31">
        <v>947.5</v>
      </c>
      <c r="AE130" s="32">
        <f t="shared" si="36"/>
        <v>138.5</v>
      </c>
      <c r="AF130" s="33"/>
      <c r="AG130" s="31"/>
      <c r="AH130" s="32">
        <f t="shared" si="37"/>
        <v>0</v>
      </c>
      <c r="AI130" s="33"/>
      <c r="AJ130" s="31"/>
      <c r="AK130" s="30">
        <f t="shared" si="26"/>
        <v>0</v>
      </c>
      <c r="AL130" s="1">
        <f t="shared" si="38"/>
        <v>309.00000000000045</v>
      </c>
      <c r="AM130" s="1">
        <f t="shared" si="39"/>
        <v>0</v>
      </c>
    </row>
    <row r="131" spans="1:39" ht="17.25" thickBot="1">
      <c r="A131" s="27">
        <v>112</v>
      </c>
      <c r="B131" s="28" t="s">
        <v>145</v>
      </c>
      <c r="C131" s="28">
        <v>75.9</v>
      </c>
      <c r="D131" s="29">
        <f t="shared" si="40"/>
        <v>5324.4</v>
      </c>
      <c r="E131" s="29">
        <f t="shared" si="41"/>
        <v>3557</v>
      </c>
      <c r="F131" s="30">
        <f t="shared" si="27"/>
        <v>1767.3999999999996</v>
      </c>
      <c r="G131" s="29">
        <v>5324.4</v>
      </c>
      <c r="H131" s="31">
        <v>3557</v>
      </c>
      <c r="I131" s="32">
        <f t="shared" si="28"/>
        <v>1767.3999999999996</v>
      </c>
      <c r="J131" s="33"/>
      <c r="K131" s="31"/>
      <c r="L131" s="32">
        <f t="shared" si="29"/>
        <v>0</v>
      </c>
      <c r="M131" s="33"/>
      <c r="N131" s="31"/>
      <c r="O131" s="32">
        <f t="shared" si="30"/>
        <v>0</v>
      </c>
      <c r="P131" s="33"/>
      <c r="Q131" s="31"/>
      <c r="R131" s="34" t="e">
        <f t="shared" si="31"/>
        <v>#DIV/0!</v>
      </c>
      <c r="S131" s="32">
        <f t="shared" si="32"/>
        <v>0</v>
      </c>
      <c r="T131" s="33"/>
      <c r="U131" s="31"/>
      <c r="V131" s="32">
        <f t="shared" si="33"/>
        <v>0</v>
      </c>
      <c r="W131" s="35">
        <f t="shared" si="42"/>
        <v>5400.299999999999</v>
      </c>
      <c r="X131" s="35">
        <f t="shared" si="43"/>
        <v>3592.4</v>
      </c>
      <c r="Y131" s="32">
        <f t="shared" si="34"/>
        <v>1807.8999999999992</v>
      </c>
      <c r="Z131" s="39">
        <v>4458.699999999999</v>
      </c>
      <c r="AA131" s="31">
        <v>3142.4</v>
      </c>
      <c r="AB131" s="32">
        <f t="shared" si="35"/>
        <v>1316.2999999999988</v>
      </c>
      <c r="AC131" s="39">
        <v>941.6000000000004</v>
      </c>
      <c r="AD131" s="31">
        <v>450</v>
      </c>
      <c r="AE131" s="32">
        <f t="shared" si="36"/>
        <v>491.60000000000036</v>
      </c>
      <c r="AF131" s="33"/>
      <c r="AG131" s="31"/>
      <c r="AH131" s="32">
        <f t="shared" si="37"/>
        <v>0</v>
      </c>
      <c r="AI131" s="33"/>
      <c r="AJ131" s="31"/>
      <c r="AK131" s="30">
        <f t="shared" si="26"/>
        <v>0</v>
      </c>
      <c r="AL131" s="1">
        <f t="shared" si="38"/>
        <v>40.5</v>
      </c>
      <c r="AM131" s="1">
        <f t="shared" si="39"/>
        <v>0</v>
      </c>
    </row>
    <row r="132" spans="1:39" ht="17.25" thickBot="1">
      <c r="A132" s="27">
        <v>113</v>
      </c>
      <c r="B132" s="28" t="s">
        <v>154</v>
      </c>
      <c r="C132" s="28"/>
      <c r="D132" s="29">
        <f t="shared" si="40"/>
        <v>10400</v>
      </c>
      <c r="E132" s="29">
        <f t="shared" si="41"/>
        <v>7751.7</v>
      </c>
      <c r="F132" s="30">
        <f t="shared" si="27"/>
        <v>2648.3</v>
      </c>
      <c r="G132" s="29">
        <v>10400</v>
      </c>
      <c r="H132" s="31">
        <v>7689</v>
      </c>
      <c r="I132" s="32">
        <f t="shared" si="28"/>
        <v>2711</v>
      </c>
      <c r="J132" s="33"/>
      <c r="K132" s="31"/>
      <c r="L132" s="32">
        <f t="shared" si="29"/>
        <v>0</v>
      </c>
      <c r="M132" s="33"/>
      <c r="N132" s="31"/>
      <c r="O132" s="32">
        <f t="shared" si="30"/>
        <v>0</v>
      </c>
      <c r="P132" s="33"/>
      <c r="Q132" s="31">
        <v>62.7</v>
      </c>
      <c r="R132" s="34">
        <f t="shared" si="31"/>
        <v>-100</v>
      </c>
      <c r="S132" s="32">
        <f t="shared" si="32"/>
        <v>-62.7</v>
      </c>
      <c r="T132" s="33"/>
      <c r="U132" s="31"/>
      <c r="V132" s="32">
        <f t="shared" si="33"/>
        <v>0</v>
      </c>
      <c r="W132" s="35">
        <f t="shared" si="42"/>
        <v>10400</v>
      </c>
      <c r="X132" s="35">
        <f t="shared" si="43"/>
        <v>7617</v>
      </c>
      <c r="Y132" s="32">
        <f t="shared" si="34"/>
        <v>2783</v>
      </c>
      <c r="Z132" s="39">
        <v>8900</v>
      </c>
      <c r="AA132" s="31">
        <v>6589.7</v>
      </c>
      <c r="AB132" s="32">
        <f t="shared" si="35"/>
        <v>2310.3</v>
      </c>
      <c r="AC132" s="39">
        <v>1500</v>
      </c>
      <c r="AD132" s="31">
        <v>914.6</v>
      </c>
      <c r="AE132" s="32">
        <f t="shared" si="36"/>
        <v>585.4</v>
      </c>
      <c r="AF132" s="33"/>
      <c r="AG132" s="31"/>
      <c r="AH132" s="32">
        <f t="shared" si="37"/>
        <v>0</v>
      </c>
      <c r="AI132" s="33"/>
      <c r="AJ132" s="31">
        <v>112.7</v>
      </c>
      <c r="AK132" s="30">
        <f t="shared" si="26"/>
        <v>-112.7</v>
      </c>
      <c r="AL132" s="1">
        <f t="shared" si="38"/>
        <v>134.69999999999982</v>
      </c>
      <c r="AM132" s="1">
        <f t="shared" si="39"/>
        <v>0</v>
      </c>
    </row>
    <row r="133" spans="1:39" ht="17.25" thickBot="1">
      <c r="A133" s="27">
        <v>114</v>
      </c>
      <c r="B133" s="28" t="s">
        <v>146</v>
      </c>
      <c r="C133" s="28">
        <v>5499.3</v>
      </c>
      <c r="D133" s="29">
        <f t="shared" si="40"/>
        <v>13408</v>
      </c>
      <c r="E133" s="29">
        <f t="shared" si="41"/>
        <v>12007.300000000001</v>
      </c>
      <c r="F133" s="30">
        <f t="shared" si="27"/>
        <v>1400.699999999999</v>
      </c>
      <c r="G133" s="29">
        <v>12500</v>
      </c>
      <c r="H133" s="31">
        <v>10952.1</v>
      </c>
      <c r="I133" s="32">
        <f t="shared" si="28"/>
        <v>1547.8999999999996</v>
      </c>
      <c r="J133" s="33">
        <v>830</v>
      </c>
      <c r="K133" s="31">
        <v>980.2</v>
      </c>
      <c r="L133" s="32">
        <f t="shared" si="29"/>
        <v>-150.20000000000005</v>
      </c>
      <c r="M133" s="33"/>
      <c r="N133" s="31"/>
      <c r="O133" s="32">
        <f t="shared" si="30"/>
        <v>0</v>
      </c>
      <c r="P133" s="33"/>
      <c r="Q133" s="31"/>
      <c r="R133" s="34" t="e">
        <f t="shared" si="31"/>
        <v>#DIV/0!</v>
      </c>
      <c r="S133" s="32">
        <f t="shared" si="32"/>
        <v>0</v>
      </c>
      <c r="T133" s="33">
        <v>78</v>
      </c>
      <c r="U133" s="31">
        <v>75</v>
      </c>
      <c r="V133" s="32">
        <f t="shared" si="33"/>
        <v>3</v>
      </c>
      <c r="W133" s="35">
        <f t="shared" si="42"/>
        <v>18907.3</v>
      </c>
      <c r="X133" s="35">
        <f t="shared" si="43"/>
        <v>11333.7</v>
      </c>
      <c r="Y133" s="32">
        <f t="shared" si="34"/>
        <v>7573.5999999999985</v>
      </c>
      <c r="Z133" s="39">
        <v>14679.199999999999</v>
      </c>
      <c r="AA133" s="31">
        <v>8205.2</v>
      </c>
      <c r="AB133" s="32">
        <f t="shared" si="35"/>
        <v>6473.999999999998</v>
      </c>
      <c r="AC133" s="39">
        <v>3678.1000000000004</v>
      </c>
      <c r="AD133" s="31">
        <v>2879</v>
      </c>
      <c r="AE133" s="32">
        <f t="shared" si="36"/>
        <v>799.1000000000004</v>
      </c>
      <c r="AF133" s="33"/>
      <c r="AG133" s="31"/>
      <c r="AH133" s="32">
        <f t="shared" si="37"/>
        <v>0</v>
      </c>
      <c r="AI133" s="33">
        <v>550</v>
      </c>
      <c r="AJ133" s="31">
        <v>249.5</v>
      </c>
      <c r="AK133" s="30">
        <f t="shared" si="26"/>
        <v>300.5</v>
      </c>
      <c r="AL133" s="1">
        <f t="shared" si="38"/>
        <v>6172.9000000000015</v>
      </c>
      <c r="AM133" s="1">
        <f t="shared" si="39"/>
        <v>0</v>
      </c>
    </row>
    <row r="134" spans="1:39" ht="17.25" thickBot="1">
      <c r="A134" s="27">
        <v>115</v>
      </c>
      <c r="B134" s="28" t="s">
        <v>147</v>
      </c>
      <c r="C134" s="28"/>
      <c r="D134" s="29">
        <f t="shared" si="40"/>
        <v>8120</v>
      </c>
      <c r="E134" s="29">
        <f t="shared" si="41"/>
        <v>9853.2</v>
      </c>
      <c r="F134" s="30">
        <f t="shared" si="27"/>
        <v>-1733.2000000000007</v>
      </c>
      <c r="G134" s="29">
        <v>8120</v>
      </c>
      <c r="H134" s="31">
        <v>9853.2</v>
      </c>
      <c r="I134" s="32">
        <f t="shared" si="28"/>
        <v>-1733.2000000000007</v>
      </c>
      <c r="J134" s="33"/>
      <c r="K134" s="31"/>
      <c r="L134" s="32">
        <f t="shared" si="29"/>
        <v>0</v>
      </c>
      <c r="M134" s="33"/>
      <c r="N134" s="31"/>
      <c r="O134" s="32">
        <f t="shared" si="30"/>
        <v>0</v>
      </c>
      <c r="P134" s="33"/>
      <c r="Q134" s="31"/>
      <c r="R134" s="34" t="e">
        <f t="shared" si="31"/>
        <v>#DIV/0!</v>
      </c>
      <c r="S134" s="32">
        <f t="shared" si="32"/>
        <v>0</v>
      </c>
      <c r="T134" s="33"/>
      <c r="U134" s="31"/>
      <c r="V134" s="32">
        <f t="shared" si="33"/>
        <v>0</v>
      </c>
      <c r="W134" s="35">
        <f t="shared" si="42"/>
        <v>8120</v>
      </c>
      <c r="X134" s="35">
        <f t="shared" si="43"/>
        <v>7920</v>
      </c>
      <c r="Y134" s="32">
        <f t="shared" si="34"/>
        <v>200</v>
      </c>
      <c r="Z134" s="39">
        <v>6431</v>
      </c>
      <c r="AA134" s="31">
        <v>6030</v>
      </c>
      <c r="AB134" s="32">
        <f t="shared" si="35"/>
        <v>401</v>
      </c>
      <c r="AC134" s="39">
        <v>1689</v>
      </c>
      <c r="AD134" s="31">
        <v>1890</v>
      </c>
      <c r="AE134" s="32">
        <f t="shared" si="36"/>
        <v>-201</v>
      </c>
      <c r="AF134" s="33"/>
      <c r="AG134" s="31"/>
      <c r="AH134" s="32">
        <f t="shared" si="37"/>
        <v>0</v>
      </c>
      <c r="AI134" s="33"/>
      <c r="AJ134" s="31"/>
      <c r="AK134" s="30">
        <f t="shared" si="26"/>
        <v>0</v>
      </c>
      <c r="AL134" s="1">
        <f t="shared" si="38"/>
        <v>1933.2000000000007</v>
      </c>
      <c r="AM134" s="1">
        <f t="shared" si="39"/>
        <v>0</v>
      </c>
    </row>
    <row r="135" spans="1:39" ht="17.25" thickBot="1">
      <c r="A135" s="27">
        <v>116</v>
      </c>
      <c r="B135" s="28" t="s">
        <v>148</v>
      </c>
      <c r="C135" s="28">
        <v>3024.7</v>
      </c>
      <c r="D135" s="29">
        <f t="shared" si="40"/>
        <v>14714.7</v>
      </c>
      <c r="E135" s="29">
        <f t="shared" si="41"/>
        <v>12333.8</v>
      </c>
      <c r="F135" s="30">
        <f t="shared" si="27"/>
        <v>2380.9000000000015</v>
      </c>
      <c r="G135" s="29">
        <v>11929.7</v>
      </c>
      <c r="H135" s="31">
        <v>9528.8</v>
      </c>
      <c r="I135" s="32">
        <f t="shared" si="28"/>
        <v>2400.9000000000015</v>
      </c>
      <c r="J135" s="33">
        <v>725</v>
      </c>
      <c r="K135" s="31">
        <v>745</v>
      </c>
      <c r="L135" s="32">
        <f t="shared" si="29"/>
        <v>-20</v>
      </c>
      <c r="M135" s="33">
        <v>2060</v>
      </c>
      <c r="N135" s="31">
        <v>2060</v>
      </c>
      <c r="O135" s="32">
        <f t="shared" si="30"/>
        <v>0</v>
      </c>
      <c r="P135" s="33"/>
      <c r="Q135" s="31"/>
      <c r="R135" s="34" t="e">
        <f t="shared" si="31"/>
        <v>#DIV/0!</v>
      </c>
      <c r="S135" s="32">
        <f t="shared" si="32"/>
        <v>0</v>
      </c>
      <c r="T135" s="33"/>
      <c r="U135" s="31"/>
      <c r="V135" s="32">
        <f t="shared" si="33"/>
        <v>0</v>
      </c>
      <c r="W135" s="35">
        <f t="shared" si="42"/>
        <v>17739.4</v>
      </c>
      <c r="X135" s="35">
        <f t="shared" si="43"/>
        <v>11917.2</v>
      </c>
      <c r="Y135" s="32">
        <f t="shared" si="34"/>
        <v>5822.200000000001</v>
      </c>
      <c r="Z135" s="39">
        <v>12775.400000000001</v>
      </c>
      <c r="AA135" s="31">
        <v>8487.5</v>
      </c>
      <c r="AB135" s="32">
        <f t="shared" si="35"/>
        <v>4287.9000000000015</v>
      </c>
      <c r="AC135" s="39">
        <v>4864</v>
      </c>
      <c r="AD135" s="31">
        <v>3093.7</v>
      </c>
      <c r="AE135" s="32">
        <f t="shared" si="36"/>
        <v>1770.3000000000002</v>
      </c>
      <c r="AF135" s="33"/>
      <c r="AG135" s="31"/>
      <c r="AH135" s="32">
        <f t="shared" si="37"/>
        <v>0</v>
      </c>
      <c r="AI135" s="33">
        <v>100</v>
      </c>
      <c r="AJ135" s="31">
        <v>336</v>
      </c>
      <c r="AK135" s="30">
        <f t="shared" si="26"/>
        <v>-236</v>
      </c>
      <c r="AL135" s="1">
        <f t="shared" si="38"/>
        <v>3441.2999999999993</v>
      </c>
      <c r="AM135" s="1">
        <f t="shared" si="39"/>
        <v>0</v>
      </c>
    </row>
    <row r="136" spans="1:39" ht="17.25" thickBot="1">
      <c r="A136" s="27">
        <v>117</v>
      </c>
      <c r="B136" s="28" t="s">
        <v>149</v>
      </c>
      <c r="C136" s="28"/>
      <c r="D136" s="29">
        <f t="shared" si="40"/>
        <v>4242.12</v>
      </c>
      <c r="E136" s="29">
        <f t="shared" si="41"/>
        <v>3081.6</v>
      </c>
      <c r="F136" s="30">
        <f t="shared" si="27"/>
        <v>1160.52</v>
      </c>
      <c r="G136" s="29">
        <v>4242.12</v>
      </c>
      <c r="H136" s="31">
        <v>3081.6</v>
      </c>
      <c r="I136" s="32">
        <f t="shared" si="28"/>
        <v>1160.52</v>
      </c>
      <c r="J136" s="33"/>
      <c r="K136" s="31"/>
      <c r="L136" s="32">
        <f t="shared" si="29"/>
        <v>0</v>
      </c>
      <c r="M136" s="33"/>
      <c r="N136" s="31"/>
      <c r="O136" s="32">
        <f t="shared" si="30"/>
        <v>0</v>
      </c>
      <c r="P136" s="33"/>
      <c r="Q136" s="31"/>
      <c r="R136" s="34" t="e">
        <f t="shared" si="31"/>
        <v>#DIV/0!</v>
      </c>
      <c r="S136" s="32">
        <f t="shared" si="32"/>
        <v>0</v>
      </c>
      <c r="T136" s="33"/>
      <c r="U136" s="31"/>
      <c r="V136" s="32">
        <f t="shared" si="33"/>
        <v>0</v>
      </c>
      <c r="W136" s="35">
        <f t="shared" si="42"/>
        <v>4242.12</v>
      </c>
      <c r="X136" s="35">
        <f t="shared" si="43"/>
        <v>3084</v>
      </c>
      <c r="Y136" s="32">
        <f t="shared" si="34"/>
        <v>1158.12</v>
      </c>
      <c r="Z136" s="39">
        <v>2744.4199999999996</v>
      </c>
      <c r="AA136" s="31">
        <v>2224</v>
      </c>
      <c r="AB136" s="32">
        <f t="shared" si="35"/>
        <v>520.4199999999996</v>
      </c>
      <c r="AC136" s="39">
        <v>1497.7</v>
      </c>
      <c r="AD136" s="31">
        <v>860</v>
      </c>
      <c r="AE136" s="32">
        <f t="shared" si="36"/>
        <v>637.7</v>
      </c>
      <c r="AF136" s="33"/>
      <c r="AG136" s="31"/>
      <c r="AH136" s="32">
        <f t="shared" si="37"/>
        <v>0</v>
      </c>
      <c r="AI136" s="33">
        <v>0</v>
      </c>
      <c r="AJ136" s="31">
        <v>0</v>
      </c>
      <c r="AK136" s="30">
        <f t="shared" si="26"/>
        <v>0</v>
      </c>
      <c r="AL136" s="1">
        <f t="shared" si="38"/>
        <v>-2.400000000000091</v>
      </c>
      <c r="AM136" s="1">
        <f t="shared" si="39"/>
        <v>0</v>
      </c>
    </row>
    <row r="137" spans="1:39" ht="17.25" thickBot="1">
      <c r="A137" s="27">
        <v>118</v>
      </c>
      <c r="B137" s="28" t="s">
        <v>150</v>
      </c>
      <c r="C137" s="28">
        <v>500</v>
      </c>
      <c r="D137" s="29">
        <f t="shared" si="40"/>
        <v>12500</v>
      </c>
      <c r="E137" s="29">
        <f t="shared" si="41"/>
        <v>10261</v>
      </c>
      <c r="F137" s="30">
        <f t="shared" si="27"/>
        <v>2239</v>
      </c>
      <c r="G137" s="29">
        <v>11500</v>
      </c>
      <c r="H137" s="31">
        <v>9688</v>
      </c>
      <c r="I137" s="32">
        <f t="shared" si="28"/>
        <v>1812</v>
      </c>
      <c r="J137" s="33">
        <v>180</v>
      </c>
      <c r="K137" s="31">
        <v>173</v>
      </c>
      <c r="L137" s="32">
        <f t="shared" si="29"/>
        <v>7</v>
      </c>
      <c r="M137" s="33">
        <v>100</v>
      </c>
      <c r="N137" s="31">
        <v>40</v>
      </c>
      <c r="O137" s="32">
        <f t="shared" si="30"/>
        <v>60</v>
      </c>
      <c r="P137" s="33"/>
      <c r="Q137" s="31"/>
      <c r="R137" s="34" t="e">
        <f t="shared" si="31"/>
        <v>#DIV/0!</v>
      </c>
      <c r="S137" s="32">
        <f t="shared" si="32"/>
        <v>0</v>
      </c>
      <c r="T137" s="33">
        <v>720</v>
      </c>
      <c r="U137" s="31">
        <v>360</v>
      </c>
      <c r="V137" s="32">
        <f t="shared" si="33"/>
        <v>360</v>
      </c>
      <c r="W137" s="35">
        <f t="shared" si="42"/>
        <v>13000</v>
      </c>
      <c r="X137" s="35">
        <f t="shared" si="43"/>
        <v>10176</v>
      </c>
      <c r="Y137" s="32">
        <f t="shared" si="34"/>
        <v>2824</v>
      </c>
      <c r="Z137" s="39">
        <v>9750</v>
      </c>
      <c r="AA137" s="31">
        <v>7885</v>
      </c>
      <c r="AB137" s="32">
        <f t="shared" si="35"/>
        <v>1865</v>
      </c>
      <c r="AC137" s="39">
        <v>3250</v>
      </c>
      <c r="AD137" s="31">
        <v>2291</v>
      </c>
      <c r="AE137" s="32">
        <f t="shared" si="36"/>
        <v>959</v>
      </c>
      <c r="AF137" s="33"/>
      <c r="AG137" s="31"/>
      <c r="AH137" s="32">
        <f t="shared" si="37"/>
        <v>0</v>
      </c>
      <c r="AI137" s="33"/>
      <c r="AJ137" s="31"/>
      <c r="AK137" s="30">
        <f t="shared" si="26"/>
        <v>0</v>
      </c>
      <c r="AL137" s="1">
        <f t="shared" si="38"/>
        <v>585</v>
      </c>
      <c r="AM137" s="1">
        <f t="shared" si="39"/>
        <v>0</v>
      </c>
    </row>
    <row r="138" spans="1:39" ht="17.25" thickBot="1">
      <c r="A138" s="27">
        <v>119</v>
      </c>
      <c r="B138" s="28" t="s">
        <v>151</v>
      </c>
      <c r="C138" s="28">
        <v>6201.8</v>
      </c>
      <c r="D138" s="29">
        <f t="shared" si="40"/>
        <v>10200</v>
      </c>
      <c r="E138" s="29">
        <f t="shared" si="41"/>
        <v>10532.1</v>
      </c>
      <c r="F138" s="30">
        <f t="shared" si="27"/>
        <v>-332.10000000000036</v>
      </c>
      <c r="G138" s="29">
        <v>10200</v>
      </c>
      <c r="H138" s="31">
        <v>10532.1</v>
      </c>
      <c r="I138" s="32">
        <f t="shared" si="28"/>
        <v>-332.10000000000036</v>
      </c>
      <c r="J138" s="33"/>
      <c r="K138" s="31"/>
      <c r="L138" s="32">
        <f t="shared" si="29"/>
        <v>0</v>
      </c>
      <c r="M138" s="33"/>
      <c r="N138" s="31"/>
      <c r="O138" s="32">
        <f t="shared" si="30"/>
        <v>0</v>
      </c>
      <c r="P138" s="33"/>
      <c r="Q138" s="31"/>
      <c r="R138" s="34" t="e">
        <f t="shared" si="31"/>
        <v>#DIV/0!</v>
      </c>
      <c r="S138" s="32">
        <f t="shared" si="32"/>
        <v>0</v>
      </c>
      <c r="T138" s="33"/>
      <c r="U138" s="31"/>
      <c r="V138" s="32">
        <f t="shared" si="33"/>
        <v>0</v>
      </c>
      <c r="W138" s="35">
        <f t="shared" si="42"/>
        <v>16401.8</v>
      </c>
      <c r="X138" s="35">
        <f t="shared" si="43"/>
        <v>8240.1</v>
      </c>
      <c r="Y138" s="32">
        <f t="shared" si="34"/>
        <v>8161.699999999999</v>
      </c>
      <c r="Z138" s="39">
        <v>9200</v>
      </c>
      <c r="AA138" s="31">
        <v>6989.6</v>
      </c>
      <c r="AB138" s="32">
        <f t="shared" si="35"/>
        <v>2210.3999999999996</v>
      </c>
      <c r="AC138" s="39">
        <v>5651.799999999999</v>
      </c>
      <c r="AD138" s="31">
        <v>1142.5</v>
      </c>
      <c r="AE138" s="32">
        <f t="shared" si="36"/>
        <v>4509.299999999999</v>
      </c>
      <c r="AF138" s="33"/>
      <c r="AG138" s="31"/>
      <c r="AH138" s="32">
        <f t="shared" si="37"/>
        <v>0</v>
      </c>
      <c r="AI138" s="33">
        <v>1550</v>
      </c>
      <c r="AJ138" s="31">
        <v>108</v>
      </c>
      <c r="AK138" s="30">
        <f t="shared" si="26"/>
        <v>1442</v>
      </c>
      <c r="AL138" s="1">
        <f t="shared" si="38"/>
        <v>8493.800000000001</v>
      </c>
      <c r="AM138" s="1">
        <f t="shared" si="39"/>
        <v>0</v>
      </c>
    </row>
    <row r="139" spans="1:39" ht="17.25" thickBot="1">
      <c r="A139" s="27">
        <v>120</v>
      </c>
      <c r="B139" s="28" t="s">
        <v>152</v>
      </c>
      <c r="C139" s="28"/>
      <c r="D139" s="29">
        <f t="shared" si="40"/>
        <v>3734.8</v>
      </c>
      <c r="E139" s="29">
        <f t="shared" si="41"/>
        <v>3450</v>
      </c>
      <c r="F139" s="30">
        <f t="shared" si="27"/>
        <v>284.8000000000002</v>
      </c>
      <c r="G139" s="29">
        <v>3734.8</v>
      </c>
      <c r="H139" s="31">
        <v>3450</v>
      </c>
      <c r="I139" s="32">
        <f t="shared" si="28"/>
        <v>284.8000000000002</v>
      </c>
      <c r="J139" s="33"/>
      <c r="K139" s="31"/>
      <c r="L139" s="32">
        <f t="shared" si="29"/>
        <v>0</v>
      </c>
      <c r="M139" s="33"/>
      <c r="N139" s="31"/>
      <c r="O139" s="32">
        <f t="shared" si="30"/>
        <v>0</v>
      </c>
      <c r="P139" s="33"/>
      <c r="Q139" s="31"/>
      <c r="R139" s="34" t="e">
        <f t="shared" si="31"/>
        <v>#DIV/0!</v>
      </c>
      <c r="S139" s="32">
        <f t="shared" si="32"/>
        <v>0</v>
      </c>
      <c r="T139" s="33"/>
      <c r="U139" s="31"/>
      <c r="V139" s="32">
        <f t="shared" si="33"/>
        <v>0</v>
      </c>
      <c r="W139" s="35">
        <f t="shared" si="42"/>
        <v>3734.8</v>
      </c>
      <c r="X139" s="35">
        <f t="shared" si="43"/>
        <v>3477.4</v>
      </c>
      <c r="Y139" s="32">
        <f t="shared" si="34"/>
        <v>257.4000000000001</v>
      </c>
      <c r="Z139" s="39">
        <v>2850</v>
      </c>
      <c r="AA139" s="31">
        <v>2786</v>
      </c>
      <c r="AB139" s="32">
        <f t="shared" si="35"/>
        <v>64</v>
      </c>
      <c r="AC139" s="39">
        <v>884.8000000000002</v>
      </c>
      <c r="AD139" s="31">
        <v>660</v>
      </c>
      <c r="AE139" s="32">
        <f t="shared" si="36"/>
        <v>224.80000000000018</v>
      </c>
      <c r="AF139" s="33"/>
      <c r="AG139" s="31"/>
      <c r="AH139" s="32">
        <f t="shared" si="37"/>
        <v>0</v>
      </c>
      <c r="AI139" s="33"/>
      <c r="AJ139" s="31">
        <v>31.4</v>
      </c>
      <c r="AK139" s="30">
        <f t="shared" si="26"/>
        <v>-31.4</v>
      </c>
      <c r="AL139" s="1">
        <f t="shared" si="38"/>
        <v>-27.40000000000009</v>
      </c>
      <c r="AM139" s="1">
        <f t="shared" si="39"/>
        <v>0</v>
      </c>
    </row>
    <row r="140" spans="1:39" ht="17.25" thickBot="1">
      <c r="A140" s="27">
        <v>121</v>
      </c>
      <c r="B140" s="28" t="s">
        <v>153</v>
      </c>
      <c r="C140" s="28"/>
      <c r="D140" s="29">
        <f t="shared" si="40"/>
        <v>4401</v>
      </c>
      <c r="E140" s="29">
        <f t="shared" si="41"/>
        <v>8802</v>
      </c>
      <c r="F140" s="30">
        <f t="shared" si="27"/>
        <v>-4401</v>
      </c>
      <c r="G140" s="29">
        <v>4401</v>
      </c>
      <c r="H140" s="31">
        <v>8802</v>
      </c>
      <c r="I140" s="32">
        <f t="shared" si="28"/>
        <v>-4401</v>
      </c>
      <c r="J140" s="33"/>
      <c r="K140" s="31"/>
      <c r="L140" s="32">
        <f t="shared" si="29"/>
        <v>0</v>
      </c>
      <c r="M140" s="33"/>
      <c r="N140" s="31"/>
      <c r="O140" s="32">
        <f t="shared" si="30"/>
        <v>0</v>
      </c>
      <c r="P140" s="33"/>
      <c r="Q140" s="31"/>
      <c r="R140" s="34" t="e">
        <f t="shared" si="31"/>
        <v>#DIV/0!</v>
      </c>
      <c r="S140" s="32">
        <f t="shared" si="32"/>
        <v>0</v>
      </c>
      <c r="T140" s="33"/>
      <c r="U140" s="31"/>
      <c r="V140" s="32">
        <f t="shared" si="33"/>
        <v>0</v>
      </c>
      <c r="W140" s="35">
        <f t="shared" si="42"/>
        <v>4401</v>
      </c>
      <c r="X140" s="35">
        <f t="shared" si="43"/>
        <v>2317</v>
      </c>
      <c r="Y140" s="32">
        <f t="shared" si="34"/>
        <v>2084</v>
      </c>
      <c r="Z140" s="39">
        <v>2919.5</v>
      </c>
      <c r="AA140" s="31">
        <v>1966</v>
      </c>
      <c r="AB140" s="32">
        <f t="shared" si="35"/>
        <v>953.5</v>
      </c>
      <c r="AC140" s="39">
        <v>1277</v>
      </c>
      <c r="AD140" s="31">
        <v>300</v>
      </c>
      <c r="AE140" s="32">
        <f t="shared" si="36"/>
        <v>977</v>
      </c>
      <c r="AF140" s="33"/>
      <c r="AG140" s="31"/>
      <c r="AH140" s="32">
        <f t="shared" si="37"/>
        <v>0</v>
      </c>
      <c r="AI140" s="33">
        <v>204.5</v>
      </c>
      <c r="AJ140" s="31">
        <v>51</v>
      </c>
      <c r="AK140" s="30">
        <f t="shared" si="26"/>
        <v>153.5</v>
      </c>
      <c r="AL140" s="1">
        <f t="shared" si="38"/>
        <v>6485</v>
      </c>
      <c r="AM140" s="1">
        <f t="shared" si="39"/>
        <v>0</v>
      </c>
    </row>
    <row r="141" spans="1:39" ht="17.25" thickBot="1">
      <c r="A141" s="27"/>
      <c r="B141" s="36" t="s">
        <v>125</v>
      </c>
      <c r="C141" s="37">
        <f aca="true" t="shared" si="44" ref="C141:Q141">SUM(C21:C140)</f>
        <v>440212.4540000001</v>
      </c>
      <c r="D141" s="37">
        <f t="shared" si="44"/>
        <v>2830063.2189999986</v>
      </c>
      <c r="E141" s="37">
        <f t="shared" si="44"/>
        <v>2781586.1999999997</v>
      </c>
      <c r="F141" s="37">
        <f t="shared" si="44"/>
        <v>48477.01900000004</v>
      </c>
      <c r="G141" s="37">
        <f t="shared" si="44"/>
        <v>243210.12</v>
      </c>
      <c r="H141" s="37">
        <f t="shared" si="44"/>
        <v>238373.1</v>
      </c>
      <c r="I141" s="37">
        <f t="shared" si="44"/>
        <v>4837.020000000004</v>
      </c>
      <c r="J141" s="37">
        <f t="shared" si="44"/>
        <v>5229.4</v>
      </c>
      <c r="K141" s="37">
        <f t="shared" si="44"/>
        <v>5699.7</v>
      </c>
      <c r="L141" s="37">
        <f t="shared" si="44"/>
        <v>-470.29999999999984</v>
      </c>
      <c r="M141" s="37">
        <f t="shared" si="44"/>
        <v>7604.500000000001</v>
      </c>
      <c r="N141" s="37">
        <f t="shared" si="44"/>
        <v>9447.8</v>
      </c>
      <c r="O141" s="37">
        <f t="shared" si="44"/>
        <v>-1843.3000000000002</v>
      </c>
      <c r="P141" s="37">
        <f t="shared" si="44"/>
        <v>2570587.199</v>
      </c>
      <c r="Q141" s="37">
        <f t="shared" si="44"/>
        <v>2522468.6000000006</v>
      </c>
      <c r="R141" s="37"/>
      <c r="S141" s="37">
        <f aca="true" t="shared" si="45" ref="S141:AK141">SUM(S21:S140)</f>
        <v>48118.59899999999</v>
      </c>
      <c r="T141" s="37">
        <f t="shared" si="45"/>
        <v>3432</v>
      </c>
      <c r="U141" s="37">
        <f t="shared" si="45"/>
        <v>5737.100000000001</v>
      </c>
      <c r="V141" s="37">
        <f t="shared" si="45"/>
        <v>-2305.1</v>
      </c>
      <c r="W141" s="37">
        <f t="shared" si="45"/>
        <v>3270275.7229999993</v>
      </c>
      <c r="X141" s="37">
        <f t="shared" si="45"/>
        <v>2830539.4499999997</v>
      </c>
      <c r="Y141" s="37">
        <f t="shared" si="45"/>
        <v>439736.27300000004</v>
      </c>
      <c r="Z141" s="37">
        <f t="shared" si="45"/>
        <v>2720216.5631764103</v>
      </c>
      <c r="AA141" s="37">
        <f t="shared" si="45"/>
        <v>2509927.300000001</v>
      </c>
      <c r="AB141" s="37">
        <f t="shared" si="45"/>
        <v>210289.26317641052</v>
      </c>
      <c r="AC141" s="37">
        <f t="shared" si="45"/>
        <v>420506.4189571373</v>
      </c>
      <c r="AD141" s="37">
        <f t="shared" si="45"/>
        <v>279501.55000000005</v>
      </c>
      <c r="AE141" s="37">
        <f t="shared" si="45"/>
        <v>141004.86895713749</v>
      </c>
      <c r="AF141" s="37">
        <f t="shared" si="45"/>
        <v>0</v>
      </c>
      <c r="AG141" s="37">
        <f t="shared" si="45"/>
        <v>0</v>
      </c>
      <c r="AH141" s="37">
        <f t="shared" si="45"/>
        <v>0</v>
      </c>
      <c r="AI141" s="37">
        <f t="shared" si="45"/>
        <v>129552.74086645202</v>
      </c>
      <c r="AJ141" s="37">
        <f t="shared" si="45"/>
        <v>41110.6</v>
      </c>
      <c r="AK141" s="37">
        <f t="shared" si="45"/>
        <v>88442.14086645201</v>
      </c>
      <c r="AM141" s="1">
        <f t="shared" si="39"/>
        <v>-0.05000000074505806</v>
      </c>
    </row>
    <row r="142" spans="35:36" ht="16.5" hidden="1">
      <c r="AI142" s="38" t="s">
        <v>126</v>
      </c>
      <c r="AJ142" s="38"/>
    </row>
    <row r="143" spans="35:36" ht="16.5" hidden="1">
      <c r="AI143" s="38"/>
      <c r="AJ143" s="38"/>
    </row>
    <row r="144" spans="35:36" ht="16.5" hidden="1">
      <c r="AI144" s="38"/>
      <c r="AJ144" s="38"/>
    </row>
    <row r="145" spans="35:36" ht="16.5" hidden="1">
      <c r="AI145" s="38"/>
      <c r="AJ145" s="38"/>
    </row>
    <row r="146" ht="16.5" hidden="1">
      <c r="AI146" s="1" t="s">
        <v>127</v>
      </c>
    </row>
    <row r="147" ht="16.5" hidden="1"/>
    <row r="148" ht="16.5" hidden="1"/>
  </sheetData>
  <sheetProtection/>
  <mergeCells count="16">
    <mergeCell ref="Z17:AK17"/>
    <mergeCell ref="G18:I18"/>
    <mergeCell ref="J18:L18"/>
    <mergeCell ref="M18:O18"/>
    <mergeCell ref="P18:S18"/>
    <mergeCell ref="T18:V18"/>
    <mergeCell ref="Z18:AB18"/>
    <mergeCell ref="AC18:AE18"/>
    <mergeCell ref="AF18:AH18"/>
    <mergeCell ref="AI18:AK18"/>
    <mergeCell ref="A17:A19"/>
    <mergeCell ref="B17:B19"/>
    <mergeCell ref="C17:C19"/>
    <mergeCell ref="D17:F18"/>
    <mergeCell ref="G17:V17"/>
    <mergeCell ref="W17:Y18"/>
  </mergeCells>
  <printOptions/>
  <pageMargins left="0.51" right="0.47" top="0.23" bottom="0.16" header="0.16" footer="0.26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VectorPlus_2016</cp:lastModifiedBy>
  <cp:lastPrinted>2017-02-22T08:03:20Z</cp:lastPrinted>
  <dcterms:created xsi:type="dcterms:W3CDTF">2013-07-12T05:52:10Z</dcterms:created>
  <dcterms:modified xsi:type="dcterms:W3CDTF">2018-07-19T08:41:22Z</dcterms:modified>
  <cp:category/>
  <cp:version/>
  <cp:contentType/>
  <cp:contentStatus/>
</cp:coreProperties>
</file>