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41" yWindow="4035" windowWidth="15600" windowHeight="4125" tabRatio="888" activeTab="1"/>
  </bookViews>
  <sheets>
    <sheet name="Ekamutner ev caxser" sheetId="1" r:id="rId1"/>
    <sheet name="Dramakan hamematakan" sheetId="2" r:id="rId2"/>
  </sheets>
  <definedNames/>
  <calcPr fullCalcOnLoad="1"/>
</workbook>
</file>

<file path=xl/sharedStrings.xml><?xml version="1.0" encoding="utf-8"?>
<sst xmlns="http://schemas.openxmlformats.org/spreadsheetml/2006/main" count="191" uniqueCount="124">
  <si>
    <t>I</t>
  </si>
  <si>
    <t>II</t>
  </si>
  <si>
    <t>III</t>
  </si>
  <si>
    <t>IV</t>
  </si>
  <si>
    <t>Հոդվածի անվանումը</t>
  </si>
  <si>
    <t>Կ.Տ</t>
  </si>
  <si>
    <t>Դրամական միջոցների ազատ մնացորդը հաշվետու ժամանակաշրջանի սկզբին</t>
  </si>
  <si>
    <t>Ընդամենը դրամական միջոցների ելքեր՝ այդ թվում,</t>
  </si>
  <si>
    <t>Դրամական միջոցների ազատ մնացորդը հաշվետու ժամանակաշրջանի վերջին</t>
  </si>
  <si>
    <t>Բանկի տոկոսից</t>
  </si>
  <si>
    <t>Ն  Ա  Խ  Ա  Հ  Ա  Շ  Ի  Վ</t>
  </si>
  <si>
    <t>Էլեկտրաէներգիայի գծով</t>
  </si>
  <si>
    <t>Ջեռուցման գծով</t>
  </si>
  <si>
    <t>Ջրմուղ-կոյուղու գծով</t>
  </si>
  <si>
    <t>Աղբահանության գծով</t>
  </si>
  <si>
    <t>բաժանորդային վճար</t>
  </si>
  <si>
    <t>րոպեավճար</t>
  </si>
  <si>
    <t>Կրեդիտորական պարտքի մարման գծով</t>
  </si>
  <si>
    <t>Կապի գծով, այդ թվում`</t>
  </si>
  <si>
    <t>Տնտեսական ապրանքների գծով</t>
  </si>
  <si>
    <t>Գրասենյակային ապրանքների գծով</t>
  </si>
  <si>
    <t>Ջեռուցման համակարգի սպասարկման գծով</t>
  </si>
  <si>
    <t>Հարկային պարտավորությունների գծով, այդ թվում՝</t>
  </si>
  <si>
    <t>շահութահարկի գծով</t>
  </si>
  <si>
    <t>Հիմնական միջոցների ձեռք բերման գծով, այդ թվում՝</t>
  </si>
  <si>
    <t>Հիմնական միջոցների հիմնական վերանորոգում, այդ թվում՝</t>
  </si>
  <si>
    <t>Ակտիվներին վերաբերող շնորհներից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</si>
  <si>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</si>
  <si>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</si>
  <si>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</si>
  <si>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</si>
  <si>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Վարձակալությունից</t>
  </si>
  <si>
    <t>պարգևատրման գծով</t>
  </si>
  <si>
    <t>ԵԿԱՄՈՒՏՆԵՐ՝ այդ թվում,</t>
  </si>
  <si>
    <t>Սուբսիդիայից, որից՝</t>
  </si>
  <si>
    <t>դասագրքերի վարձավճարի փոխհատուցումից</t>
  </si>
  <si>
    <t xml:space="preserve">Վճարովի ծառայություններից </t>
  </si>
  <si>
    <t>Նախասիրական ուսուցումից</t>
  </si>
  <si>
    <t>Ուսումնական պրակտիկայից</t>
  </si>
  <si>
    <t>Սպասարկման և կոմունալ համավճարներից</t>
  </si>
  <si>
    <t>Դրամաշնորհից</t>
  </si>
  <si>
    <t>Ֆինանսական օգնությունից</t>
  </si>
  <si>
    <t>Այլ եկամուտներից</t>
  </si>
  <si>
    <t>ԾԱԽՍԵՐ՝ այդ թվում,</t>
  </si>
  <si>
    <t>ներառական կրթության հաստիքների գծով</t>
  </si>
  <si>
    <t>Ախտաբանության գծով</t>
  </si>
  <si>
    <t>ինտերնետ կապ</t>
  </si>
  <si>
    <t>Պահակային պահպանության գծով</t>
  </si>
  <si>
    <t>Բանկային ծառայության գծով</t>
  </si>
  <si>
    <t>Արագամաշ առարկաների գծով</t>
  </si>
  <si>
    <t>Ուսումնական նյութերի գծով</t>
  </si>
  <si>
    <t>Սննդի գծով</t>
  </si>
  <si>
    <t>Տրանսպորտի գծով</t>
  </si>
  <si>
    <t>Ընթացիկ վերանորոգման գծով</t>
  </si>
  <si>
    <t>Կաթսայատան սպասարկման գծով</t>
  </si>
  <si>
    <t>Սպասարկման և կոմունալ համավճարների գծով</t>
  </si>
  <si>
    <t>Գնումների համակարգողի ծառայության գծով</t>
  </si>
  <si>
    <t>Համակարգչային սպասարկման գծով</t>
  </si>
  <si>
    <t>էլ․ստորագրության գծով</t>
  </si>
  <si>
    <t>Հայտարարությունների գծով</t>
  </si>
  <si>
    <t>Բաժանորդագրության գծով</t>
  </si>
  <si>
    <t>Վերապատրաստման գծով</t>
  </si>
  <si>
    <t>Կայքի սպասարկման գծով</t>
  </si>
  <si>
    <t>Դասագրքերի վարձավճարի փոխհատուցման գծով</t>
  </si>
  <si>
    <t xml:space="preserve">Չփոխհատուցվող հարկերի և այլ պարտադիր վճարների գծով </t>
  </si>
  <si>
    <t>ԸՆԴԱՄԵՆԸ ԾԱԽՍԵՐ</t>
  </si>
  <si>
    <t>/ անուն, ազգանուն/</t>
  </si>
  <si>
    <t>ՏՆՕՐԵՆ՝</t>
  </si>
  <si>
    <t>ԳԼԽԱՎՈՐ ՀԱՇՎԱՊԱՀ՝</t>
  </si>
  <si>
    <t>Կ.Տ.</t>
  </si>
  <si>
    <t>Տարբերություն ավելացում (+) նվազեցում (-)</t>
  </si>
  <si>
    <t>Ընդամենը դրամական միջոցների մուտքեր, այդ թվում՝</t>
  </si>
  <si>
    <t>Դեբիտորական պարտքերից</t>
  </si>
  <si>
    <t>Այլ մուտքերից</t>
  </si>
  <si>
    <t>ա)</t>
  </si>
  <si>
    <t xml:space="preserve">ընթացիկ, այդ թվում՝ </t>
  </si>
  <si>
    <t>ԱԱՀ-ի գծով</t>
  </si>
  <si>
    <t xml:space="preserve">չփոխհատուցվող հարկերի և այլ պարտադիր վճարների գծով </t>
  </si>
  <si>
    <t>Այլ ելքերի գծով</t>
  </si>
  <si>
    <t xml:space="preserve">բ) </t>
  </si>
  <si>
    <t>կապիտալ, այդ թվում՝</t>
  </si>
  <si>
    <t>աշակերտական գույք</t>
  </si>
  <si>
    <t>արտադրա-տնտեսական գույք</t>
  </si>
  <si>
    <t>համակարգչային տեխնիկա</t>
  </si>
  <si>
    <t>մեքենա-սարքավորումներ</t>
  </si>
  <si>
    <t>սպորտային գույք</t>
  </si>
  <si>
    <t>ամրացված գույքի (շենք)</t>
  </si>
  <si>
    <t>հիմնական միջոցի</t>
  </si>
  <si>
    <t>նախագծանախահաշվային փաստաթղթերի գծով</t>
  </si>
  <si>
    <t xml:space="preserve">                 </t>
  </si>
  <si>
    <t xml:space="preserve">               Տ Ե Ղ Ե Կ Ա Ն Ք</t>
  </si>
  <si>
    <t xml:space="preserve"> հազ. դրամ</t>
  </si>
  <si>
    <t xml:space="preserve">2017թ. եկամուտների ու ծախսերի </t>
  </si>
  <si>
    <t>Ֆինանսական օգնությունից (օգնիր դպրոցիդ)</t>
  </si>
  <si>
    <t>Չփոխանակվող գործարքներից (դրամաշնորհից)</t>
  </si>
  <si>
    <t>ԸՆԴԱՄԵՆԸ ՀԱՍՈՒՅԹՆԵՐ</t>
  </si>
  <si>
    <t>Փոքրժեք կամ արագամաշ առարկաների գծով</t>
  </si>
  <si>
    <t>Համակարգչային ծրագրի և կայքի սպասարկման  գծով</t>
  </si>
  <si>
    <t>էլ.ստորագրության գծով</t>
  </si>
  <si>
    <t>Գույքագրման և վերագնահատման գծով</t>
  </si>
  <si>
    <t>Պարտադիր վճարների գծով</t>
  </si>
  <si>
    <t>Հաշվապահական հաշվառման համակարգչային ծրագրի ձեռք բերում</t>
  </si>
  <si>
    <t>Աշխատավարձի գծով</t>
  </si>
  <si>
    <r>
      <t xml:space="preserve">Հաշվետու  ժամանակաշրջանի  </t>
    </r>
    <r>
      <rPr>
        <b/>
        <u val="single"/>
        <sz val="9"/>
        <rFont val="Sylfaen"/>
        <family val="1"/>
      </rPr>
      <t xml:space="preserve">հաստատված </t>
    </r>
    <r>
      <rPr>
        <sz val="8"/>
        <rFont val="Sylfaen"/>
        <family val="1"/>
      </rPr>
      <t xml:space="preserve">նախահաշիվ </t>
    </r>
  </si>
  <si>
    <r>
      <t xml:space="preserve"> Հաշվետու  ժամանակաշրջանի 
</t>
    </r>
    <r>
      <rPr>
        <b/>
        <u val="single"/>
        <sz val="9"/>
        <rFont val="Sylfaen"/>
        <family val="1"/>
      </rPr>
      <t xml:space="preserve">ճշտված 
</t>
    </r>
    <r>
      <rPr>
        <sz val="8"/>
        <rFont val="Sylfaen"/>
        <family val="1"/>
      </rPr>
      <t xml:space="preserve">նախահաշիվ </t>
    </r>
  </si>
  <si>
    <t>գրականություն (գիրք)</t>
  </si>
  <si>
    <t xml:space="preserve">  2017թ. հաստատված և ճշտված դրամական միջոցների հոսքերի նախահաշիվների համեմատական ցուցանիշների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</si>
  <si>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</si>
  <si>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</si>
  <si>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</si>
  <si>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Ներառական կրթություն</t>
  </si>
  <si>
    <t>Նախադպրոցական ընդհանուր կրթություն</t>
  </si>
  <si>
    <t>Հատուկ կրթություն</t>
  </si>
  <si>
    <t>Ատեստ. Միջ.տար. ստ.ուսուց. հավ.</t>
  </si>
  <si>
    <t>Գործուղվող ուսուց.տրվող գումարներ</t>
  </si>
  <si>
    <t>ՀՀ ֆինանսների նախարարության N 23-Ա ակտի հիման վրա գումարի հետ վերադարձ</t>
  </si>
  <si>
    <t>2013թվականի գազի և աշխատավարձի գծով վերահաշվարկման արդյունքում գումարի հետ վերադարձ</t>
  </si>
  <si>
    <t>ՀՀ Կոտայքի մարզպետի որոշմամբ գումարի հետ վերադարձ</t>
  </si>
  <si>
    <t xml:space="preserve"> «  Բջնիի Հովհ.Թումանյանի անվան միջնակարգ դպրոց   » ՊՈԱԿ-ի </t>
  </si>
  <si>
    <t>Տարեսկզբի մնացորդ</t>
  </si>
  <si>
    <t>Յա. Սահակյան</t>
  </si>
  <si>
    <t>Ա. Հովասափյան</t>
  </si>
  <si>
    <t xml:space="preserve"> «    Բջնիի Հովհ. Թումանյանի անվան միջնակարգ դպրոց  » ՊՈԱԿ-ի </t>
  </si>
  <si>
    <t>Յա.Սահակյան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</si>
</sst>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E+00"/>
    <numFmt numFmtId="189" formatCode="0.0E+00"/>
    <numFmt numFmtId="190" formatCode="0.0"/>
    <numFmt numFmtId="191" formatCode="#,##0.00_р_."/>
    <numFmt numFmtId="192" formatCode="0.000"/>
    <numFmt numFmtId="193" formatCode="0.0000000"/>
    <numFmt numFmtId="194" formatCode="0.000000"/>
    <numFmt numFmtId="195" formatCode="0.00000"/>
    <numFmt numFmtId="196" formatCode="0.0000"/>
    <numFmt numFmtId="197" formatCode="0.000000000000"/>
    <numFmt numFmtId="198" formatCode="0.00000000"/>
    <numFmt numFmtId="199" formatCode="#,##0.0_р_.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48">
    <font>
      <sz val="10"/>
      <name val="Arial"/>
      <family val="0"/>
    </font>
    <font>
      <sz val="10"/>
      <name val="GHEA Grapalat"/>
      <family val="3"/>
    </font>
    <font>
      <sz val="12"/>
      <name val="Sylfaen"/>
      <family val="1"/>
    </font>
    <font>
      <b/>
      <sz val="14"/>
      <name val="Sylfaen"/>
      <family val="1"/>
    </font>
    <font>
      <b/>
      <sz val="12"/>
      <name val="Sylfaen"/>
      <family val="1"/>
    </font>
    <font>
      <sz val="8"/>
      <name val="Sylfaen"/>
      <family val="1"/>
    </font>
    <font>
      <sz val="10"/>
      <name val="Sylfaen"/>
      <family val="1"/>
    </font>
    <font>
      <b/>
      <sz val="9"/>
      <name val="Sylfaen"/>
      <family val="1"/>
    </font>
    <font>
      <b/>
      <sz val="10"/>
      <name val="Sylfaen"/>
      <family val="1"/>
    </font>
    <font>
      <sz val="9"/>
      <name val="Sylfaen"/>
      <family val="1"/>
    </font>
    <font>
      <sz val="9"/>
      <color indexed="8"/>
      <name val="Sylfaen"/>
      <family val="1"/>
    </font>
    <font>
      <b/>
      <sz val="10"/>
      <name val="GHEA Grapalat"/>
      <family val="3"/>
    </font>
    <font>
      <b/>
      <sz val="12"/>
      <name val="GHEA Grapalat"/>
      <family val="3"/>
    </font>
    <font>
      <b/>
      <u val="single"/>
      <sz val="9"/>
      <name val="Sylfaen"/>
      <family val="1"/>
    </font>
    <font>
      <sz val="11"/>
      <color indexed="8"/>
      <name val="Arial Armenian"/>
      <family val="2"/>
    </font>
    <font>
      <sz val="11"/>
      <color indexed="9"/>
      <name val="Arial Armenian"/>
      <family val="2"/>
    </font>
    <font>
      <sz val="11"/>
      <color indexed="62"/>
      <name val="Arial Armenian"/>
      <family val="2"/>
    </font>
    <font>
      <b/>
      <sz val="11"/>
      <color indexed="63"/>
      <name val="Arial Armenian"/>
      <family val="2"/>
    </font>
    <font>
      <b/>
      <sz val="11"/>
      <color indexed="52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b/>
      <sz val="11"/>
      <color indexed="8"/>
      <name val="Arial Armenian"/>
      <family val="2"/>
    </font>
    <font>
      <b/>
      <sz val="11"/>
      <color indexed="9"/>
      <name val="Arial Armenian"/>
      <family val="2"/>
    </font>
    <font>
      <b/>
      <sz val="18"/>
      <color indexed="56"/>
      <name val="Cambria"/>
      <family val="2"/>
    </font>
    <font>
      <sz val="11"/>
      <color indexed="60"/>
      <name val="Arial Armenian"/>
      <family val="2"/>
    </font>
    <font>
      <sz val="11"/>
      <color indexed="20"/>
      <name val="Arial Armenian"/>
      <family val="2"/>
    </font>
    <font>
      <i/>
      <sz val="11"/>
      <color indexed="23"/>
      <name val="Arial Armenian"/>
      <family val="2"/>
    </font>
    <font>
      <sz val="11"/>
      <color indexed="52"/>
      <name val="Arial Armenian"/>
      <family val="2"/>
    </font>
    <font>
      <sz val="11"/>
      <color indexed="10"/>
      <name val="Arial Armenian"/>
      <family val="2"/>
    </font>
    <font>
      <sz val="11"/>
      <color indexed="17"/>
      <name val="Arial Armenian"/>
      <family val="2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sz val="11"/>
      <color rgb="FF9C0006"/>
      <name val="Arial Armenian"/>
      <family val="2"/>
    </font>
    <font>
      <b/>
      <sz val="11"/>
      <color rgb="FFFA7D00"/>
      <name val="Arial Armenian"/>
      <family val="2"/>
    </font>
    <font>
      <b/>
      <sz val="11"/>
      <color theme="0"/>
      <name val="Arial Armenian"/>
      <family val="2"/>
    </font>
    <font>
      <i/>
      <sz val="11"/>
      <color rgb="FF7F7F7F"/>
      <name val="Arial Armenian"/>
      <family val="2"/>
    </font>
    <font>
      <sz val="11"/>
      <color rgb="FF0061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sz val="11"/>
      <color rgb="FF3F3F76"/>
      <name val="Arial Armenian"/>
      <family val="2"/>
    </font>
    <font>
      <sz val="11"/>
      <color rgb="FFFA7D00"/>
      <name val="Arial Armenian"/>
      <family val="2"/>
    </font>
    <font>
      <sz val="11"/>
      <color rgb="FF9C6500"/>
      <name val="Arial Armenian"/>
      <family val="2"/>
    </font>
    <font>
      <b/>
      <sz val="11"/>
      <color rgb="FF3F3F3F"/>
      <name val="Arial Armenian"/>
      <family val="2"/>
    </font>
    <font>
      <b/>
      <sz val="18"/>
      <color theme="3"/>
      <name val="Cambria"/>
      <family val="2"/>
    </font>
    <font>
      <b/>
      <sz val="11"/>
      <color theme="1"/>
      <name val="Arial Armenian"/>
      <family val="2"/>
    </font>
    <font>
      <sz val="11"/>
      <color rgb="FFFF0000"/>
      <name val="Arial Armeni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</cellStyleXfs>
  <cellXfs count="97">
    <xf numFmtId="0" fontId="0" fillId="0" borderId="0" xfId="0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3" fillId="0" borderId="0" xfId="57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hidden="1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 applyProtection="1">
      <alignment horizontal="left" vertical="center"/>
      <protection hidden="1"/>
    </xf>
    <xf numFmtId="190" fontId="9" fillId="0" borderId="10" xfId="57" applyNumberFormat="1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center"/>
      <protection hidden="1" locked="0"/>
    </xf>
    <xf numFmtId="0" fontId="9" fillId="0" borderId="10" xfId="57" applyNumberFormat="1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center"/>
      <protection hidden="1"/>
    </xf>
    <xf numFmtId="191" fontId="9" fillId="0" borderId="10" xfId="57" applyNumberFormat="1" applyFont="1" applyBorder="1" applyAlignment="1" applyProtection="1">
      <alignment horizontal="left" vertical="center" wrapText="1"/>
      <protection/>
    </xf>
    <xf numFmtId="191" fontId="9" fillId="0" borderId="10" xfId="57" applyNumberFormat="1" applyFont="1" applyBorder="1" applyAlignment="1" applyProtection="1">
      <alignment horizontal="left" vertical="center" wrapText="1"/>
      <protection hidden="1"/>
    </xf>
    <xf numFmtId="191" fontId="9" fillId="33" borderId="10" xfId="57" applyNumberFormat="1" applyFont="1" applyFill="1" applyBorder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2" fillId="0" borderId="0" xfId="57" applyFont="1" applyAlignment="1" applyProtection="1">
      <alignment vertical="center"/>
      <protection hidden="1"/>
    </xf>
    <xf numFmtId="0" fontId="9" fillId="0" borderId="10" xfId="0" applyFont="1" applyBorder="1" applyAlignment="1" applyProtection="1">
      <alignment horizontal="center" vertical="center" wrapText="1"/>
      <protection hidden="1"/>
    </xf>
    <xf numFmtId="190" fontId="2" fillId="0" borderId="0" xfId="0" applyNumberFormat="1" applyFont="1" applyAlignment="1" applyProtection="1">
      <alignment vertical="center"/>
      <protection locked="0"/>
    </xf>
    <xf numFmtId="2" fontId="2" fillId="0" borderId="0" xfId="0" applyNumberFormat="1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hidden="1"/>
    </xf>
    <xf numFmtId="190" fontId="9" fillId="0" borderId="10" xfId="57" applyNumberFormat="1" applyFont="1" applyFill="1" applyBorder="1" applyAlignment="1" applyProtection="1">
      <alignment horizontal="center" vertical="center"/>
      <protection locked="0"/>
    </xf>
    <xf numFmtId="0" fontId="7" fillId="0" borderId="10" xfId="57" applyNumberFormat="1" applyFont="1" applyBorder="1" applyAlignment="1" applyProtection="1">
      <alignment horizontal="center" vertical="center"/>
      <protection hidden="1"/>
    </xf>
    <xf numFmtId="191" fontId="7" fillId="0" borderId="10" xfId="57" applyNumberFormat="1" applyFont="1" applyBorder="1" applyAlignment="1" applyProtection="1">
      <alignment horizontal="left" vertical="center" wrapText="1"/>
      <protection hidden="1"/>
    </xf>
    <xf numFmtId="190" fontId="7" fillId="0" borderId="10" xfId="57" applyNumberFormat="1" applyFont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vertical="center"/>
      <protection locked="0"/>
    </xf>
    <xf numFmtId="0" fontId="9" fillId="0" borderId="10" xfId="0" applyFont="1" applyBorder="1" applyAlignment="1" applyProtection="1">
      <alignment horizontal="left" vertical="center"/>
      <protection locked="0"/>
    </xf>
    <xf numFmtId="0" fontId="7" fillId="0" borderId="10" xfId="57" applyNumberFormat="1" applyFont="1" applyBorder="1" applyAlignment="1" applyProtection="1">
      <alignment horizontal="right" vertical="center"/>
      <protection hidden="1"/>
    </xf>
    <xf numFmtId="190" fontId="9" fillId="0" borderId="10" xfId="57" applyNumberFormat="1" applyFont="1" applyBorder="1" applyAlignment="1" applyProtection="1">
      <alignment horizontal="center" vertical="center"/>
      <protection hidden="1"/>
    </xf>
    <xf numFmtId="0" fontId="10" fillId="0" borderId="10" xfId="0" applyFont="1" applyBorder="1" applyAlignment="1" applyProtection="1">
      <alignment horizontal="left" vertical="center" wrapText="1"/>
      <protection hidden="1"/>
    </xf>
    <xf numFmtId="191" fontId="9" fillId="0" borderId="10" xfId="57" applyNumberFormat="1" applyFont="1" applyBorder="1" applyAlignment="1" applyProtection="1">
      <alignment vertical="center" wrapText="1"/>
      <protection hidden="1"/>
    </xf>
    <xf numFmtId="191" fontId="9" fillId="0" borderId="10" xfId="57" applyNumberFormat="1" applyFont="1" applyBorder="1" applyAlignment="1" applyProtection="1">
      <alignment vertical="center" wrapText="1"/>
      <protection/>
    </xf>
    <xf numFmtId="191" fontId="9" fillId="0" borderId="10" xfId="57" applyNumberFormat="1" applyFont="1" applyBorder="1" applyAlignment="1" applyProtection="1">
      <alignment vertical="center" wrapText="1"/>
      <protection locked="0"/>
    </xf>
    <xf numFmtId="191" fontId="7" fillId="0" borderId="0" xfId="57" applyNumberFormat="1" applyFont="1" applyFill="1" applyBorder="1" applyAlignment="1" applyProtection="1">
      <alignment vertical="center" wrapText="1"/>
      <protection hidden="1"/>
    </xf>
    <xf numFmtId="0" fontId="7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7" fillId="0" borderId="0" xfId="57" applyNumberFormat="1" applyFont="1" applyBorder="1" applyAlignment="1" applyProtection="1">
      <alignment horizontal="center" vertical="center"/>
      <protection hidden="1"/>
    </xf>
    <xf numFmtId="190" fontId="7" fillId="0" borderId="0" xfId="57" applyNumberFormat="1" applyFont="1" applyBorder="1" applyAlignment="1" applyProtection="1">
      <alignment horizontal="center" vertical="center"/>
      <protection hidden="1"/>
    </xf>
    <xf numFmtId="0" fontId="9" fillId="0" borderId="10" xfId="0" applyNumberFormat="1" applyFont="1" applyBorder="1" applyAlignment="1" applyProtection="1">
      <alignment horizontal="center" vertical="center" wrapText="1"/>
      <protection hidden="1"/>
    </xf>
    <xf numFmtId="190" fontId="7" fillId="0" borderId="10" xfId="57" applyNumberFormat="1" applyFont="1" applyFill="1" applyBorder="1" applyAlignment="1" applyProtection="1">
      <alignment horizontal="center" vertical="center"/>
      <protection locked="0"/>
    </xf>
    <xf numFmtId="190" fontId="7" fillId="0" borderId="10" xfId="57" applyNumberFormat="1" applyFont="1" applyFill="1" applyBorder="1" applyAlignment="1" applyProtection="1">
      <alignment horizontal="center" vertical="center"/>
      <protection hidden="1"/>
    </xf>
    <xf numFmtId="190" fontId="9" fillId="0" borderId="10" xfId="57" applyNumberFormat="1" applyFont="1" applyFill="1" applyBorder="1" applyAlignment="1" applyProtection="1">
      <alignment horizontal="center" vertical="center"/>
      <protection hidden="1"/>
    </xf>
    <xf numFmtId="191" fontId="7" fillId="0" borderId="0" xfId="57" applyNumberFormat="1" applyFont="1" applyBorder="1" applyAlignment="1" applyProtection="1">
      <alignment horizontal="left" vertical="center" wrapText="1"/>
      <protection hidden="1"/>
    </xf>
    <xf numFmtId="190" fontId="7" fillId="0" borderId="0" xfId="57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9" fillId="0" borderId="11" xfId="57" applyFont="1" applyBorder="1" applyAlignment="1" applyProtection="1">
      <alignment horizontal="right" vertical="center"/>
      <protection hidden="1"/>
    </xf>
    <xf numFmtId="0" fontId="5" fillId="0" borderId="10" xfId="0" applyNumberFormat="1" applyFont="1" applyBorder="1" applyAlignment="1" applyProtection="1">
      <alignment horizontal="center" vertical="center" wrapText="1"/>
      <protection locked="0"/>
    </xf>
    <xf numFmtId="190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 applyProtection="1">
      <alignment horizontal="left" vertical="center"/>
      <protection locked="0"/>
    </xf>
    <xf numFmtId="0" fontId="9" fillId="0" borderId="10" xfId="0" applyFont="1" applyBorder="1" applyAlignment="1" applyProtection="1">
      <alignment horizontal="left" vertical="center" wrapText="1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1" fillId="0" borderId="10" xfId="0" applyFont="1" applyFill="1" applyBorder="1" applyAlignment="1">
      <alignment/>
    </xf>
    <xf numFmtId="0" fontId="11" fillId="0" borderId="10" xfId="0" applyFont="1" applyBorder="1" applyAlignment="1" applyProtection="1">
      <alignment horizontal="center" vertical="center"/>
      <protection hidden="1"/>
    </xf>
    <xf numFmtId="0" fontId="12" fillId="0" borderId="10" xfId="0" applyFont="1" applyBorder="1" applyAlignment="1" applyProtection="1">
      <alignment horizontal="center" vertical="center" wrapText="1"/>
      <protection hidden="1"/>
    </xf>
    <xf numFmtId="0" fontId="11" fillId="0" borderId="10" xfId="0" applyFont="1" applyBorder="1" applyAlignment="1" applyProtection="1">
      <alignment horizontal="left" vertical="center"/>
      <protection hidden="1"/>
    </xf>
    <xf numFmtId="190" fontId="11" fillId="0" borderId="10" xfId="0" applyNumberFormat="1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hidden="1"/>
    </xf>
    <xf numFmtId="190" fontId="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left" vertical="center"/>
    </xf>
    <xf numFmtId="190" fontId="1" fillId="0" borderId="10" xfId="0" applyNumberFormat="1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>
      <alignment vertical="center"/>
    </xf>
    <xf numFmtId="190" fontId="1" fillId="0" borderId="10" xfId="0" applyNumberFormat="1" applyFont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vertical="center"/>
      <protection hidden="1"/>
    </xf>
    <xf numFmtId="190" fontId="11" fillId="0" borderId="10" xfId="0" applyNumberFormat="1" applyFont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left" vertical="center"/>
      <protection hidden="1"/>
    </xf>
    <xf numFmtId="0" fontId="1" fillId="0" borderId="10" xfId="0" applyFont="1" applyBorder="1" applyAlignment="1" applyProtection="1">
      <alignment horizontal="left" vertical="center"/>
      <protection hidden="1" locked="0"/>
    </xf>
    <xf numFmtId="0" fontId="1" fillId="0" borderId="10" xfId="0" applyFont="1" applyBorder="1" applyAlignment="1" applyProtection="1">
      <alignment horizontal="left"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 hidden="1" locked="0"/>
    </xf>
    <xf numFmtId="0" fontId="11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 hidden="1"/>
    </xf>
    <xf numFmtId="0" fontId="6" fillId="0" borderId="10" xfId="0" applyFont="1" applyBorder="1" applyAlignment="1" applyProtection="1">
      <alignment horizontal="left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horizontal="left" vertical="center"/>
      <protection hidden="1"/>
    </xf>
    <xf numFmtId="0" fontId="6" fillId="0" borderId="10" xfId="0" applyFont="1" applyBorder="1" applyAlignment="1" applyProtection="1">
      <alignment horizontal="right" vertical="center"/>
      <protection hidden="1"/>
    </xf>
    <xf numFmtId="0" fontId="1" fillId="0" borderId="10" xfId="0" applyFont="1" applyFill="1" applyBorder="1" applyAlignment="1">
      <alignment horizontal="right"/>
    </xf>
    <xf numFmtId="0" fontId="11" fillId="0" borderId="10" xfId="57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hidden="1"/>
    </xf>
    <xf numFmtId="0" fontId="9" fillId="0" borderId="12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57" applyFont="1" applyAlignment="1" applyProtection="1">
      <alignment horizontal="center" vertical="center"/>
      <protection locked="0"/>
    </xf>
    <xf numFmtId="0" fontId="6" fillId="0" borderId="0" xfId="0" applyNumberFormat="1" applyFont="1" applyAlignment="1" applyProtection="1">
      <alignment horizontal="center" vertical="center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Обычный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8"/>
  <sheetViews>
    <sheetView zoomScalePageLayoutView="0" workbookViewId="0" topLeftCell="A55">
      <selection activeCell="C35" sqref="C35"/>
    </sheetView>
  </sheetViews>
  <sheetFormatPr defaultColWidth="9.140625" defaultRowHeight="12.75"/>
  <cols>
    <col min="1" max="1" width="5.00390625" style="1" customWidth="1"/>
    <col min="2" max="2" width="75.421875" style="2" customWidth="1"/>
    <col min="3" max="3" width="16.00390625" style="2" customWidth="1"/>
    <col min="4" max="16384" width="9.140625" style="2" customWidth="1"/>
  </cols>
  <sheetData>
    <row r="1" spans="1:3" ht="18">
      <c r="A1" s="60"/>
      <c r="B1" s="60"/>
      <c r="C1" s="60"/>
    </row>
    <row r="2" spans="1:3" ht="14.25">
      <c r="A2" s="90" t="s">
        <v>10</v>
      </c>
      <c r="B2" s="90"/>
      <c r="C2" s="90"/>
    </row>
    <row r="3" spans="1:3" ht="14.25">
      <c r="A3" s="89" t="s">
        <v>118</v>
      </c>
      <c r="B3" s="89"/>
      <c r="C3" s="89"/>
    </row>
    <row r="4" spans="1:3" ht="14.25">
      <c r="A4" s="89" t="s">
        <v>92</v>
      </c>
      <c r="B4" s="89"/>
      <c r="C4" s="89"/>
    </row>
    <row r="5" spans="1:3" ht="65.25" customHeight="1">
      <c r="A5" s="63"/>
      <c r="B5" s="63"/>
      <c r="C5" s="55" t="s">
        <v>104</v>
      </c>
    </row>
    <row r="6" spans="1:3" ht="14.25">
      <c r="A6" s="62" t="s">
        <v>0</v>
      </c>
      <c r="B6" s="64" t="s">
        <v>33</v>
      </c>
      <c r="C6" s="65">
        <f>C7+C30</f>
        <v>62992.799999999996</v>
      </c>
    </row>
    <row r="7" spans="1:3" ht="15" customHeight="1">
      <c r="A7" s="66">
        <v>1</v>
      </c>
      <c r="B7" s="67" t="s">
        <v>34</v>
      </c>
      <c r="C7" s="71">
        <f>SUM(C8:C24)</f>
        <v>61640.6</v>
      </c>
    </row>
    <row r="8" spans="1:3" ht="15" customHeight="1">
      <c r="A8" s="69">
        <v>1.1</v>
      </c>
      <c r="B8" s="70" t="s">
        <v>107</v>
      </c>
      <c r="C8" s="16">
        <v>19224.3</v>
      </c>
    </row>
    <row r="9" spans="1:3" ht="15" customHeight="1">
      <c r="A9" s="69">
        <v>1.2</v>
      </c>
      <c r="B9" s="70" t="s">
        <v>108</v>
      </c>
      <c r="C9" s="16">
        <v>29865.5</v>
      </c>
    </row>
    <row r="10" spans="1:3" ht="15" customHeight="1">
      <c r="A10" s="69">
        <v>1.3</v>
      </c>
      <c r="B10" s="70" t="s">
        <v>109</v>
      </c>
      <c r="C10" s="16">
        <v>12236.1</v>
      </c>
    </row>
    <row r="11" spans="1:3" ht="15" customHeight="1">
      <c r="A11" s="69">
        <v>1.4</v>
      </c>
      <c r="B11" s="70" t="s">
        <v>111</v>
      </c>
      <c r="C11" s="68"/>
    </row>
    <row r="12" spans="1:3" ht="15" customHeight="1">
      <c r="A12" s="69">
        <v>1.5</v>
      </c>
      <c r="B12" s="70" t="s">
        <v>110</v>
      </c>
      <c r="C12" s="68"/>
    </row>
    <row r="13" spans="1:3" ht="15" customHeight="1">
      <c r="A13" s="69"/>
      <c r="B13" s="70" t="s">
        <v>107</v>
      </c>
      <c r="C13" s="68"/>
    </row>
    <row r="14" spans="1:3" ht="15" customHeight="1">
      <c r="A14" s="69"/>
      <c r="B14" s="70" t="s">
        <v>108</v>
      </c>
      <c r="C14" s="68"/>
    </row>
    <row r="15" spans="1:3" ht="15" customHeight="1">
      <c r="A15" s="69">
        <v>1.6</v>
      </c>
      <c r="B15" s="70" t="s">
        <v>112</v>
      </c>
      <c r="C15" s="68"/>
    </row>
    <row r="16" spans="1:3" ht="15" customHeight="1">
      <c r="A16" s="69"/>
      <c r="B16" s="70" t="s">
        <v>107</v>
      </c>
      <c r="C16" s="68"/>
    </row>
    <row r="17" spans="1:3" ht="15" customHeight="1">
      <c r="A17" s="69"/>
      <c r="B17" s="70" t="s">
        <v>108</v>
      </c>
      <c r="C17" s="68"/>
    </row>
    <row r="18" spans="1:3" ht="15" customHeight="1">
      <c r="A18" s="69">
        <v>1.7</v>
      </c>
      <c r="B18" s="70" t="s">
        <v>113</v>
      </c>
      <c r="C18" s="16">
        <v>173.6</v>
      </c>
    </row>
    <row r="19" spans="1:3" ht="15" customHeight="1">
      <c r="A19" s="69">
        <v>1.8</v>
      </c>
      <c r="B19" s="70" t="s">
        <v>114</v>
      </c>
      <c r="C19" s="16">
        <v>3</v>
      </c>
    </row>
    <row r="20" spans="1:3" ht="15" customHeight="1">
      <c r="A20" s="69">
        <v>1.9</v>
      </c>
      <c r="B20" s="67" t="s">
        <v>35</v>
      </c>
      <c r="C20" s="16">
        <v>99.5</v>
      </c>
    </row>
    <row r="21" spans="1:3" ht="15" customHeight="1">
      <c r="A21" s="66">
        <v>2</v>
      </c>
      <c r="B21" s="72" t="s">
        <v>36</v>
      </c>
      <c r="C21" s="68"/>
    </row>
    <row r="22" spans="1:3" ht="15" customHeight="1">
      <c r="A22" s="66">
        <v>3</v>
      </c>
      <c r="B22" s="72" t="s">
        <v>38</v>
      </c>
      <c r="C22" s="68"/>
    </row>
    <row r="23" spans="1:3" ht="13.5" customHeight="1">
      <c r="A23" s="66">
        <v>2</v>
      </c>
      <c r="B23" s="70" t="s">
        <v>31</v>
      </c>
      <c r="C23" s="30">
        <v>38.6</v>
      </c>
    </row>
    <row r="24" spans="1:3" ht="13.5" customHeight="1">
      <c r="A24" s="66">
        <v>3</v>
      </c>
      <c r="B24" s="72" t="s">
        <v>39</v>
      </c>
      <c r="C24" s="73"/>
    </row>
    <row r="25" spans="1:3" ht="13.5" customHeight="1">
      <c r="A25" s="66">
        <v>6</v>
      </c>
      <c r="B25" s="70" t="s">
        <v>93</v>
      </c>
      <c r="C25" s="73"/>
    </row>
    <row r="26" spans="1:3" ht="13.5" customHeight="1">
      <c r="A26" s="66">
        <v>4</v>
      </c>
      <c r="B26" s="70" t="s">
        <v>41</v>
      </c>
      <c r="C26" s="73"/>
    </row>
    <row r="27" spans="1:3" ht="13.5" customHeight="1">
      <c r="A27" s="66">
        <v>8</v>
      </c>
      <c r="B27" s="70" t="s">
        <v>94</v>
      </c>
      <c r="C27" s="73"/>
    </row>
    <row r="28" spans="1:3" ht="13.5" customHeight="1">
      <c r="A28" s="66">
        <v>4</v>
      </c>
      <c r="B28" s="72" t="s">
        <v>26</v>
      </c>
      <c r="C28" s="73"/>
    </row>
    <row r="29" spans="1:3" ht="13.5" customHeight="1">
      <c r="A29" s="66">
        <v>5</v>
      </c>
      <c r="B29" s="70" t="s">
        <v>9</v>
      </c>
      <c r="C29" s="73"/>
    </row>
    <row r="30" spans="1:3" ht="13.5">
      <c r="A30" s="66">
        <v>11</v>
      </c>
      <c r="B30" s="74" t="s">
        <v>119</v>
      </c>
      <c r="C30" s="73">
        <v>1352.2</v>
      </c>
    </row>
    <row r="31" spans="1:3" ht="13.5">
      <c r="A31" s="66">
        <v>12</v>
      </c>
      <c r="B31" s="67"/>
      <c r="C31" s="73"/>
    </row>
    <row r="32" spans="1:3" ht="13.5">
      <c r="A32" s="66">
        <v>13</v>
      </c>
      <c r="B32" s="67"/>
      <c r="C32" s="73"/>
    </row>
    <row r="33" spans="1:3" ht="13.5">
      <c r="A33" s="66">
        <v>14</v>
      </c>
      <c r="B33" s="75" t="s">
        <v>42</v>
      </c>
      <c r="C33" s="73"/>
    </row>
    <row r="34" spans="1:3" ht="14.25">
      <c r="A34" s="62"/>
      <c r="B34" s="62" t="s">
        <v>95</v>
      </c>
      <c r="C34" s="76"/>
    </row>
    <row r="35" spans="1:3" ht="14.25">
      <c r="A35" s="62" t="s">
        <v>1</v>
      </c>
      <c r="B35" s="64" t="s">
        <v>43</v>
      </c>
      <c r="C35" s="76"/>
    </row>
    <row r="36" spans="1:3" ht="13.5" customHeight="1">
      <c r="A36" s="66">
        <v>1</v>
      </c>
      <c r="B36" s="67" t="s">
        <v>102</v>
      </c>
      <c r="C36" s="73">
        <v>53233.9</v>
      </c>
    </row>
    <row r="37" spans="1:3" ht="13.5" customHeight="1">
      <c r="A37" s="66">
        <v>1.1</v>
      </c>
      <c r="B37" s="77" t="s">
        <v>32</v>
      </c>
      <c r="C37" s="73"/>
    </row>
    <row r="38" spans="1:3" ht="13.5" customHeight="1">
      <c r="A38" s="66">
        <v>2</v>
      </c>
      <c r="B38" s="72" t="s">
        <v>12</v>
      </c>
      <c r="C38" s="73">
        <v>5184.3</v>
      </c>
    </row>
    <row r="39" spans="1:3" ht="13.5" customHeight="1">
      <c r="A39" s="66">
        <v>3</v>
      </c>
      <c r="B39" s="78" t="s">
        <v>11</v>
      </c>
      <c r="C39" s="73">
        <v>787.8</v>
      </c>
    </row>
    <row r="40" spans="1:3" ht="13.5" customHeight="1">
      <c r="A40" s="66">
        <v>4</v>
      </c>
      <c r="B40" s="78" t="s">
        <v>13</v>
      </c>
      <c r="C40" s="73">
        <v>124.8</v>
      </c>
    </row>
    <row r="41" spans="1:3" ht="13.5" customHeight="1">
      <c r="A41" s="66">
        <v>5</v>
      </c>
      <c r="B41" s="72" t="s">
        <v>14</v>
      </c>
      <c r="C41" s="73"/>
    </row>
    <row r="42" spans="1:3" ht="13.5" customHeight="1">
      <c r="A42" s="66">
        <v>6</v>
      </c>
      <c r="B42" s="72" t="s">
        <v>45</v>
      </c>
      <c r="C42" s="73"/>
    </row>
    <row r="43" spans="1:3" ht="13.5" customHeight="1">
      <c r="A43" s="66">
        <v>6</v>
      </c>
      <c r="B43" s="78" t="s">
        <v>18</v>
      </c>
      <c r="C43" s="73"/>
    </row>
    <row r="44" spans="1:3" ht="13.5" customHeight="1">
      <c r="A44" s="66">
        <v>6.1</v>
      </c>
      <c r="B44" s="78" t="s">
        <v>15</v>
      </c>
      <c r="C44" s="73"/>
    </row>
    <row r="45" spans="1:3" ht="13.5" customHeight="1">
      <c r="A45" s="66">
        <v>6.2</v>
      </c>
      <c r="B45" s="72" t="s">
        <v>16</v>
      </c>
      <c r="C45" s="73"/>
    </row>
    <row r="46" spans="1:3" ht="13.5" customHeight="1">
      <c r="A46" s="66">
        <v>6.3</v>
      </c>
      <c r="B46" s="72" t="s">
        <v>46</v>
      </c>
      <c r="C46" s="73">
        <v>64.8</v>
      </c>
    </row>
    <row r="47" spans="1:3" ht="13.5" customHeight="1">
      <c r="A47" s="66">
        <v>8</v>
      </c>
      <c r="B47" s="72" t="s">
        <v>47</v>
      </c>
      <c r="C47" s="73"/>
    </row>
    <row r="48" spans="1:3" ht="13.5" customHeight="1">
      <c r="A48" s="66">
        <v>9</v>
      </c>
      <c r="B48" s="72" t="s">
        <v>48</v>
      </c>
      <c r="C48" s="73">
        <v>1.6</v>
      </c>
    </row>
    <row r="49" spans="1:3" ht="13.5" customHeight="1">
      <c r="A49" s="66">
        <v>7</v>
      </c>
      <c r="B49" s="78" t="s">
        <v>19</v>
      </c>
      <c r="C49" s="73">
        <v>358.8</v>
      </c>
    </row>
    <row r="50" spans="1:3" ht="13.5" customHeight="1">
      <c r="A50" s="66">
        <v>8</v>
      </c>
      <c r="B50" s="78" t="s">
        <v>20</v>
      </c>
      <c r="C50" s="73">
        <v>212.4</v>
      </c>
    </row>
    <row r="51" spans="1:3" ht="13.5" customHeight="1">
      <c r="A51" s="66">
        <v>9</v>
      </c>
      <c r="B51" s="72" t="s">
        <v>96</v>
      </c>
      <c r="C51" s="73">
        <v>20</v>
      </c>
    </row>
    <row r="52" spans="1:3" ht="13.5" customHeight="1">
      <c r="A52" s="66">
        <v>10</v>
      </c>
      <c r="B52" s="75" t="s">
        <v>50</v>
      </c>
      <c r="C52" s="73">
        <v>60.7</v>
      </c>
    </row>
    <row r="53" spans="1:3" ht="13.5" customHeight="1">
      <c r="A53" s="66">
        <v>14</v>
      </c>
      <c r="B53" s="72" t="s">
        <v>51</v>
      </c>
      <c r="C53" s="73"/>
    </row>
    <row r="54" spans="1:3" ht="13.5" customHeight="1">
      <c r="A54" s="66">
        <v>15</v>
      </c>
      <c r="B54" s="72" t="s">
        <v>52</v>
      </c>
      <c r="C54" s="73">
        <v>47.5</v>
      </c>
    </row>
    <row r="55" spans="1:3" ht="13.5" customHeight="1">
      <c r="A55" s="66">
        <v>16</v>
      </c>
      <c r="B55" s="72" t="s">
        <v>53</v>
      </c>
      <c r="C55" s="73">
        <v>52.5</v>
      </c>
    </row>
    <row r="56" spans="1:3" ht="13.5" customHeight="1">
      <c r="A56" s="66">
        <v>8</v>
      </c>
      <c r="B56" s="72" t="s">
        <v>21</v>
      </c>
      <c r="C56" s="73">
        <v>42</v>
      </c>
    </row>
    <row r="57" spans="1:3" ht="13.5" customHeight="1">
      <c r="A57" s="66">
        <v>12</v>
      </c>
      <c r="B57" s="72" t="s">
        <v>54</v>
      </c>
      <c r="C57" s="73">
        <v>160</v>
      </c>
    </row>
    <row r="58" spans="1:3" ht="13.5" customHeight="1">
      <c r="A58" s="66">
        <v>9</v>
      </c>
      <c r="B58" s="79" t="s">
        <v>55</v>
      </c>
      <c r="C58" s="73"/>
    </row>
    <row r="59" spans="1:3" ht="13.5" customHeight="1">
      <c r="A59" s="66">
        <v>9</v>
      </c>
      <c r="B59" s="80" t="s">
        <v>56</v>
      </c>
      <c r="C59" s="73"/>
    </row>
    <row r="60" spans="1:3" ht="13.5" customHeight="1">
      <c r="A60" s="66">
        <v>11</v>
      </c>
      <c r="B60" s="80" t="s">
        <v>57</v>
      </c>
      <c r="C60" s="73">
        <v>133.9</v>
      </c>
    </row>
    <row r="61" spans="1:3" ht="13.5" customHeight="1">
      <c r="A61" s="66">
        <v>13</v>
      </c>
      <c r="B61" s="80" t="s">
        <v>97</v>
      </c>
      <c r="C61" s="73"/>
    </row>
    <row r="62" spans="1:3" ht="13.5" customHeight="1">
      <c r="A62" s="66"/>
      <c r="B62" s="80" t="s">
        <v>98</v>
      </c>
      <c r="C62" s="73">
        <v>3</v>
      </c>
    </row>
    <row r="63" spans="1:3" ht="13.5" customHeight="1">
      <c r="A63" s="66">
        <v>10</v>
      </c>
      <c r="B63" s="80" t="s">
        <v>59</v>
      </c>
      <c r="C63" s="73"/>
    </row>
    <row r="64" spans="1:3" ht="13.5" customHeight="1">
      <c r="A64" s="66">
        <v>11</v>
      </c>
      <c r="B64" s="80" t="s">
        <v>60</v>
      </c>
      <c r="C64" s="73"/>
    </row>
    <row r="65" spans="1:3" ht="13.5" customHeight="1">
      <c r="A65" s="66">
        <v>12</v>
      </c>
      <c r="B65" s="80" t="s">
        <v>63</v>
      </c>
      <c r="C65" s="73">
        <v>99.5</v>
      </c>
    </row>
    <row r="66" spans="1:3" ht="13.5" customHeight="1">
      <c r="A66" s="66">
        <v>13</v>
      </c>
      <c r="B66" s="80" t="s">
        <v>99</v>
      </c>
      <c r="C66" s="73"/>
    </row>
    <row r="67" spans="1:3" ht="13.5" customHeight="1">
      <c r="A67" s="66">
        <v>14</v>
      </c>
      <c r="B67" s="74" t="s">
        <v>27</v>
      </c>
      <c r="C67" s="73"/>
    </row>
    <row r="68" spans="1:3" ht="13.5" customHeight="1">
      <c r="A68" s="66">
        <v>14.1</v>
      </c>
      <c r="B68" s="72" t="s">
        <v>28</v>
      </c>
      <c r="C68" s="73"/>
    </row>
    <row r="69" spans="1:3" ht="13.5" customHeight="1">
      <c r="A69" s="66">
        <v>14.2</v>
      </c>
      <c r="B69" s="15" t="s">
        <v>78</v>
      </c>
      <c r="C69" s="73">
        <v>182.9</v>
      </c>
    </row>
    <row r="70" spans="1:3" ht="13.5" customHeight="1">
      <c r="A70" s="66">
        <v>15</v>
      </c>
      <c r="B70" s="72" t="s">
        <v>64</v>
      </c>
      <c r="C70" s="73"/>
    </row>
    <row r="71" spans="1:3" ht="13.5" customHeight="1">
      <c r="A71" s="66">
        <v>16</v>
      </c>
      <c r="B71" s="72" t="s">
        <v>100</v>
      </c>
      <c r="C71" s="73"/>
    </row>
    <row r="72" spans="1:3" ht="13.5" customHeight="1">
      <c r="A72" s="66">
        <v>17</v>
      </c>
      <c r="B72" s="72" t="s">
        <v>29</v>
      </c>
      <c r="C72" s="73">
        <v>7.7</v>
      </c>
    </row>
    <row r="73" spans="1:3" ht="13.5" customHeight="1" hidden="1">
      <c r="A73" s="66">
        <v>18</v>
      </c>
      <c r="B73" s="80" t="s">
        <v>30</v>
      </c>
      <c r="C73" s="76"/>
    </row>
    <row r="74" spans="1:3" ht="13.5" customHeight="1">
      <c r="A74" s="66">
        <v>18</v>
      </c>
      <c r="B74" s="80" t="s">
        <v>115</v>
      </c>
      <c r="C74" s="76"/>
    </row>
    <row r="75" spans="1:3" ht="13.5" customHeight="1">
      <c r="A75" s="66">
        <v>19</v>
      </c>
      <c r="B75" s="80" t="s">
        <v>116</v>
      </c>
      <c r="C75" s="76">
        <v>115.6</v>
      </c>
    </row>
    <row r="76" spans="1:3" ht="13.5" customHeight="1">
      <c r="A76" s="66">
        <v>20</v>
      </c>
      <c r="B76" s="80" t="s">
        <v>117</v>
      </c>
      <c r="C76" s="76"/>
    </row>
    <row r="77" spans="1:3" ht="13.5" customHeight="1">
      <c r="A77" s="66">
        <v>21</v>
      </c>
      <c r="B77" s="80" t="s">
        <v>101</v>
      </c>
      <c r="C77" s="76">
        <v>298</v>
      </c>
    </row>
    <row r="78" spans="1:3" ht="13.5" customHeight="1">
      <c r="A78" s="36" t="s">
        <v>79</v>
      </c>
      <c r="B78" s="32" t="s">
        <v>80</v>
      </c>
      <c r="C78" s="76">
        <v>1801.1</v>
      </c>
    </row>
    <row r="79" spans="1:3" ht="13.5" customHeight="1">
      <c r="A79" s="66"/>
      <c r="B79" s="80"/>
      <c r="C79" s="76"/>
    </row>
    <row r="80" spans="1:3" ht="14.25">
      <c r="A80" s="81"/>
      <c r="B80" s="82" t="s">
        <v>65</v>
      </c>
      <c r="C80" s="76">
        <f>SUM(C36:C78)</f>
        <v>62992.80000000001</v>
      </c>
    </row>
    <row r="81" spans="1:3" ht="13.5" customHeight="1">
      <c r="A81" s="83"/>
      <c r="B81" s="84"/>
      <c r="C81" s="83"/>
    </row>
    <row r="82" spans="1:3" ht="15">
      <c r="A82" s="83"/>
      <c r="B82" s="86" t="s">
        <v>67</v>
      </c>
      <c r="C82" s="85" t="s">
        <v>120</v>
      </c>
    </row>
    <row r="83" spans="1:3" ht="12.75" customHeight="1">
      <c r="A83" s="83"/>
      <c r="B83" s="84"/>
      <c r="C83" s="83"/>
    </row>
    <row r="84" spans="1:3" ht="15">
      <c r="A84" s="83"/>
      <c r="B84" s="86" t="s">
        <v>68</v>
      </c>
      <c r="C84" s="85"/>
    </row>
    <row r="85" spans="1:3" ht="12.75" customHeight="1">
      <c r="A85" s="83"/>
      <c r="B85" s="83"/>
      <c r="C85" s="83" t="s">
        <v>121</v>
      </c>
    </row>
    <row r="86" spans="1:3" ht="15">
      <c r="A86" s="83"/>
      <c r="B86" s="87"/>
      <c r="C86" s="85" t="s">
        <v>69</v>
      </c>
    </row>
    <row r="87" spans="1:3" ht="13.5">
      <c r="A87" s="88"/>
      <c r="B87" s="61"/>
      <c r="C87" s="61"/>
    </row>
    <row r="88" spans="1:3" ht="13.5">
      <c r="A88" s="88"/>
      <c r="B88" s="61"/>
      <c r="C88" s="61"/>
    </row>
  </sheetData>
  <sheetProtection/>
  <mergeCells count="3">
    <mergeCell ref="A4:C4"/>
    <mergeCell ref="A2:C2"/>
    <mergeCell ref="A3:C3"/>
  </mergeCells>
  <printOptions/>
  <pageMargins left="0.26" right="0.2" top="0.25" bottom="0.2" header="0.19" footer="0.1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4">
      <selection activeCell="D103" sqref="D103:E103"/>
    </sheetView>
  </sheetViews>
  <sheetFormatPr defaultColWidth="9.140625" defaultRowHeight="12.75"/>
  <cols>
    <col min="1" max="1" width="4.8515625" style="4" customWidth="1"/>
    <col min="2" max="2" width="50.421875" style="4" customWidth="1"/>
    <col min="3" max="3" width="15.140625" style="3" customWidth="1"/>
    <col min="4" max="4" width="15.00390625" style="3" customWidth="1"/>
    <col min="5" max="5" width="14.00390625" style="4" customWidth="1"/>
    <col min="6" max="16384" width="9.140625" style="4" customWidth="1"/>
  </cols>
  <sheetData>
    <row r="1" spans="1:13" s="7" customFormat="1" ht="18">
      <c r="A1" s="94" t="s">
        <v>90</v>
      </c>
      <c r="B1" s="94"/>
      <c r="C1" s="94"/>
      <c r="D1" s="94"/>
      <c r="E1" s="94"/>
      <c r="F1" s="6"/>
      <c r="G1" s="6"/>
      <c r="H1" s="6"/>
      <c r="I1" s="6"/>
      <c r="J1" s="6"/>
      <c r="K1" s="6"/>
      <c r="L1" s="6"/>
      <c r="M1" s="6"/>
    </row>
    <row r="2" spans="1:13" s="5" customFormat="1" ht="19.5">
      <c r="A2" s="95" t="s">
        <v>122</v>
      </c>
      <c r="B2" s="95"/>
      <c r="C2" s="95"/>
      <c r="D2" s="95"/>
      <c r="E2" s="95"/>
      <c r="F2" s="8"/>
      <c r="G2" s="8"/>
      <c r="H2" s="9"/>
      <c r="I2" s="9"/>
      <c r="J2" s="9"/>
      <c r="K2" s="9"/>
      <c r="L2" s="9"/>
      <c r="M2" s="9"/>
    </row>
    <row r="3" spans="1:13" s="7" customFormat="1" ht="15">
      <c r="A3" s="96" t="s">
        <v>106</v>
      </c>
      <c r="B3" s="96"/>
      <c r="C3" s="96"/>
      <c r="D3" s="96"/>
      <c r="E3" s="96"/>
      <c r="F3" s="10"/>
      <c r="G3" s="10"/>
      <c r="H3" s="10"/>
      <c r="I3" s="10"/>
      <c r="J3" s="10"/>
      <c r="K3" s="10"/>
      <c r="L3" s="6"/>
      <c r="M3" s="6"/>
    </row>
    <row r="4" spans="1:13" s="5" customFormat="1" ht="15" customHeight="1">
      <c r="A4" s="24"/>
      <c r="B4" s="24"/>
      <c r="C4" s="29"/>
      <c r="D4" s="29"/>
      <c r="E4" s="54" t="s">
        <v>91</v>
      </c>
      <c r="F4" s="9"/>
      <c r="G4" s="9"/>
      <c r="H4" s="9"/>
      <c r="I4" s="9"/>
      <c r="J4" s="9"/>
      <c r="K4" s="9"/>
      <c r="L4" s="9"/>
      <c r="M4" s="9"/>
    </row>
    <row r="5" spans="1:13" s="5" customFormat="1" ht="62.25" customHeight="1">
      <c r="A5" s="25"/>
      <c r="B5" s="25" t="s">
        <v>4</v>
      </c>
      <c r="C5" s="55" t="s">
        <v>103</v>
      </c>
      <c r="D5" s="55" t="s">
        <v>104</v>
      </c>
      <c r="E5" s="47" t="s">
        <v>70</v>
      </c>
      <c r="F5" s="9"/>
      <c r="G5" s="9"/>
      <c r="H5" s="9"/>
      <c r="I5" s="9"/>
      <c r="J5" s="9"/>
      <c r="K5" s="9"/>
      <c r="L5" s="9"/>
      <c r="M5" s="9"/>
    </row>
    <row r="6" spans="1:13" s="5" customFormat="1" ht="36" customHeight="1">
      <c r="A6" s="31" t="s">
        <v>0</v>
      </c>
      <c r="B6" s="32" t="s">
        <v>6</v>
      </c>
      <c r="C6" s="48">
        <v>1352.2</v>
      </c>
      <c r="D6" s="48">
        <v>1352.2</v>
      </c>
      <c r="E6" s="33">
        <f>D6-C6</f>
        <v>0</v>
      </c>
      <c r="F6" s="26"/>
      <c r="G6" s="9"/>
      <c r="H6" s="9"/>
      <c r="I6" s="9"/>
      <c r="J6" s="9"/>
      <c r="K6" s="9"/>
      <c r="L6" s="9"/>
      <c r="M6" s="9"/>
    </row>
    <row r="7" spans="1:13" s="5" customFormat="1" ht="36" customHeight="1">
      <c r="A7" s="31" t="s">
        <v>1</v>
      </c>
      <c r="B7" s="32" t="s">
        <v>71</v>
      </c>
      <c r="C7" s="49">
        <f>C8+C22+C23+C24+C25+C26+C27+C28+C29+C30+C31+C32+C33+C34+C6</f>
        <v>63281.799999999996</v>
      </c>
      <c r="D7" s="49">
        <f>D8+D6</f>
        <v>62992.799999999996</v>
      </c>
      <c r="E7" s="33">
        <f aca="true" t="shared" si="0" ref="E7:E70">D7-C7</f>
        <v>-289</v>
      </c>
      <c r="F7" s="26"/>
      <c r="G7" s="9"/>
      <c r="H7" s="9"/>
      <c r="I7" s="9"/>
      <c r="J7" s="9"/>
      <c r="K7" s="9"/>
      <c r="L7" s="9"/>
      <c r="M7" s="9"/>
    </row>
    <row r="8" spans="1:13" s="5" customFormat="1" ht="12.75" customHeight="1">
      <c r="A8" s="12">
        <v>1</v>
      </c>
      <c r="B8" s="34" t="s">
        <v>34</v>
      </c>
      <c r="C8" s="30">
        <f>C9+C10+C11+C12+C13+C16+C19+C20+C21</f>
        <v>61929.6</v>
      </c>
      <c r="D8" s="30">
        <f>D9+D10+D11+D12+D13+D16+D19+D20+D21+D25</f>
        <v>61640.6</v>
      </c>
      <c r="E8" s="33">
        <f t="shared" si="0"/>
        <v>-289</v>
      </c>
      <c r="F8" s="26"/>
      <c r="G8" s="9"/>
      <c r="H8" s="9"/>
      <c r="I8" s="9"/>
      <c r="J8" s="9"/>
      <c r="K8" s="9"/>
      <c r="L8" s="9"/>
      <c r="M8" s="9"/>
    </row>
    <row r="9" spans="1:13" s="5" customFormat="1" ht="12.75" customHeight="1">
      <c r="A9" s="56">
        <v>1.1</v>
      </c>
      <c r="B9" s="57" t="s">
        <v>107</v>
      </c>
      <c r="C9" s="30">
        <v>20838</v>
      </c>
      <c r="D9" s="16">
        <v>19224.3</v>
      </c>
      <c r="E9" s="33">
        <f t="shared" si="0"/>
        <v>-1613.7000000000007</v>
      </c>
      <c r="F9" s="26"/>
      <c r="G9" s="9"/>
      <c r="H9" s="9"/>
      <c r="I9" s="9"/>
      <c r="J9" s="9"/>
      <c r="K9" s="9"/>
      <c r="L9" s="9"/>
      <c r="M9" s="9"/>
    </row>
    <row r="10" spans="1:13" s="5" customFormat="1" ht="12.75" customHeight="1">
      <c r="A10" s="56">
        <v>1.2</v>
      </c>
      <c r="B10" s="57" t="s">
        <v>108</v>
      </c>
      <c r="C10" s="30">
        <v>27998.2</v>
      </c>
      <c r="D10" s="16">
        <v>29865.5</v>
      </c>
      <c r="E10" s="33">
        <f t="shared" si="0"/>
        <v>1867.2999999999993</v>
      </c>
      <c r="F10" s="26"/>
      <c r="G10" s="9"/>
      <c r="H10" s="9"/>
      <c r="I10" s="9"/>
      <c r="J10" s="9"/>
      <c r="K10" s="9"/>
      <c r="L10" s="9"/>
      <c r="M10" s="9"/>
    </row>
    <row r="11" spans="1:13" s="5" customFormat="1" ht="12.75" customHeight="1">
      <c r="A11" s="56">
        <v>1.3</v>
      </c>
      <c r="B11" s="57" t="s">
        <v>109</v>
      </c>
      <c r="C11" s="30">
        <v>13093.4</v>
      </c>
      <c r="D11" s="16">
        <v>12236.1</v>
      </c>
      <c r="E11" s="33">
        <f t="shared" si="0"/>
        <v>-857.2999999999993</v>
      </c>
      <c r="F11" s="26"/>
      <c r="G11" s="9"/>
      <c r="H11" s="9"/>
      <c r="I11" s="26">
        <f>SUM(D9:D26)</f>
        <v>61640.6</v>
      </c>
      <c r="J11" s="26">
        <f>D8+D6</f>
        <v>62992.799999999996</v>
      </c>
      <c r="K11" s="9"/>
      <c r="L11" s="9"/>
      <c r="M11" s="9"/>
    </row>
    <row r="12" spans="1:13" s="5" customFormat="1" ht="12.75" customHeight="1">
      <c r="A12" s="56">
        <v>1.4</v>
      </c>
      <c r="B12" s="57" t="s">
        <v>111</v>
      </c>
      <c r="C12" s="30"/>
      <c r="D12" s="16"/>
      <c r="E12" s="33">
        <f t="shared" si="0"/>
        <v>0</v>
      </c>
      <c r="F12" s="26"/>
      <c r="G12" s="9"/>
      <c r="H12" s="9"/>
      <c r="I12" s="9"/>
      <c r="J12" s="9"/>
      <c r="K12" s="9"/>
      <c r="L12" s="9"/>
      <c r="M12" s="9"/>
    </row>
    <row r="13" spans="1:13" s="5" customFormat="1" ht="12.75" customHeight="1">
      <c r="A13" s="56">
        <v>1.5</v>
      </c>
      <c r="B13" s="57" t="s">
        <v>110</v>
      </c>
      <c r="C13" s="30">
        <f>C14+C15</f>
        <v>0</v>
      </c>
      <c r="D13" s="30">
        <f>D14+D15</f>
        <v>0</v>
      </c>
      <c r="E13" s="33">
        <f t="shared" si="0"/>
        <v>0</v>
      </c>
      <c r="F13" s="26"/>
      <c r="G13" s="9"/>
      <c r="H13" s="9"/>
      <c r="I13" s="9"/>
      <c r="J13" s="9"/>
      <c r="K13" s="9"/>
      <c r="L13" s="9"/>
      <c r="M13" s="9"/>
    </row>
    <row r="14" spans="1:13" s="5" customFormat="1" ht="12.75" customHeight="1">
      <c r="A14" s="56"/>
      <c r="B14" s="57" t="s">
        <v>107</v>
      </c>
      <c r="C14" s="30"/>
      <c r="D14" s="16"/>
      <c r="E14" s="33">
        <f t="shared" si="0"/>
        <v>0</v>
      </c>
      <c r="F14" s="26"/>
      <c r="G14" s="9"/>
      <c r="H14" s="9"/>
      <c r="I14" s="9"/>
      <c r="J14" s="9"/>
      <c r="K14" s="9"/>
      <c r="L14" s="9"/>
      <c r="M14" s="9"/>
    </row>
    <row r="15" spans="1:13" s="5" customFormat="1" ht="12.75" customHeight="1">
      <c r="A15" s="56"/>
      <c r="B15" s="57" t="s">
        <v>108</v>
      </c>
      <c r="C15" s="30"/>
      <c r="D15" s="16"/>
      <c r="E15" s="33">
        <f t="shared" si="0"/>
        <v>0</v>
      </c>
      <c r="F15" s="26"/>
      <c r="G15" s="9"/>
      <c r="H15" s="9"/>
      <c r="I15" s="9"/>
      <c r="J15" s="26">
        <f>D7-D35</f>
        <v>807.8999999999869</v>
      </c>
      <c r="K15" s="9"/>
      <c r="L15" s="9"/>
      <c r="M15" s="9"/>
    </row>
    <row r="16" spans="1:13" s="5" customFormat="1" ht="12.75" customHeight="1">
      <c r="A16" s="56">
        <v>1.6</v>
      </c>
      <c r="B16" s="57" t="s">
        <v>112</v>
      </c>
      <c r="C16" s="30">
        <f>C17+C18</f>
        <v>0</v>
      </c>
      <c r="D16" s="30">
        <f>D17+D18</f>
        <v>0</v>
      </c>
      <c r="E16" s="33">
        <f t="shared" si="0"/>
        <v>0</v>
      </c>
      <c r="F16" s="26"/>
      <c r="G16" s="9"/>
      <c r="H16" s="9"/>
      <c r="I16" s="9"/>
      <c r="J16" s="9"/>
      <c r="K16" s="9"/>
      <c r="L16" s="9"/>
      <c r="M16" s="9"/>
    </row>
    <row r="17" spans="1:13" s="5" customFormat="1" ht="12.75" customHeight="1">
      <c r="A17" s="56"/>
      <c r="B17" s="57" t="s">
        <v>107</v>
      </c>
      <c r="C17" s="30"/>
      <c r="D17" s="16"/>
      <c r="E17" s="33">
        <f t="shared" si="0"/>
        <v>0</v>
      </c>
      <c r="F17" s="26"/>
      <c r="G17" s="9"/>
      <c r="H17" s="9"/>
      <c r="I17" s="9"/>
      <c r="J17" s="9"/>
      <c r="K17" s="9"/>
      <c r="L17" s="9"/>
      <c r="M17" s="9"/>
    </row>
    <row r="18" spans="1:13" s="5" customFormat="1" ht="12.75" customHeight="1">
      <c r="A18" s="56"/>
      <c r="B18" s="57" t="s">
        <v>108</v>
      </c>
      <c r="C18" s="30"/>
      <c r="D18" s="16"/>
      <c r="E18" s="33">
        <f t="shared" si="0"/>
        <v>0</v>
      </c>
      <c r="F18" s="26"/>
      <c r="G18" s="9"/>
      <c r="H18" s="9"/>
      <c r="I18" s="9"/>
      <c r="J18" s="9"/>
      <c r="K18" s="9"/>
      <c r="L18" s="9"/>
      <c r="M18" s="9"/>
    </row>
    <row r="19" spans="1:13" s="5" customFormat="1" ht="12.75" customHeight="1">
      <c r="A19" s="56">
        <v>1.7</v>
      </c>
      <c r="B19" s="57" t="s">
        <v>113</v>
      </c>
      <c r="C19" s="30"/>
      <c r="D19" s="16">
        <v>173.6</v>
      </c>
      <c r="E19" s="33">
        <f t="shared" si="0"/>
        <v>173.6</v>
      </c>
      <c r="F19" s="26"/>
      <c r="G19" s="9"/>
      <c r="H19" s="9"/>
      <c r="I19" s="9"/>
      <c r="J19" s="9"/>
      <c r="K19" s="9"/>
      <c r="L19" s="9"/>
      <c r="M19" s="9"/>
    </row>
    <row r="20" spans="1:13" s="5" customFormat="1" ht="12.75" customHeight="1">
      <c r="A20" s="56">
        <v>1.8</v>
      </c>
      <c r="B20" s="57" t="s">
        <v>114</v>
      </c>
      <c r="C20" s="30"/>
      <c r="D20" s="16">
        <v>3</v>
      </c>
      <c r="E20" s="33">
        <f t="shared" si="0"/>
        <v>3</v>
      </c>
      <c r="F20" s="26"/>
      <c r="G20" s="9"/>
      <c r="H20" s="9"/>
      <c r="I20" s="9"/>
      <c r="J20" s="9"/>
      <c r="K20" s="9"/>
      <c r="L20" s="9"/>
      <c r="M20" s="9"/>
    </row>
    <row r="21" spans="1:13" s="5" customFormat="1" ht="12.75" customHeight="1">
      <c r="A21" s="56">
        <v>1.9</v>
      </c>
      <c r="B21" s="58" t="s">
        <v>35</v>
      </c>
      <c r="C21" s="30"/>
      <c r="D21" s="16">
        <v>99.5</v>
      </c>
      <c r="E21" s="33">
        <f t="shared" si="0"/>
        <v>99.5</v>
      </c>
      <c r="F21" s="26"/>
      <c r="G21" s="9"/>
      <c r="H21" s="9"/>
      <c r="I21" s="9"/>
      <c r="J21" s="9"/>
      <c r="K21" s="9"/>
      <c r="L21" s="9"/>
      <c r="M21" s="9"/>
    </row>
    <row r="22" spans="1:13" s="5" customFormat="1" ht="12.75" customHeight="1">
      <c r="A22" s="12">
        <v>2</v>
      </c>
      <c r="B22" s="14" t="s">
        <v>36</v>
      </c>
      <c r="C22" s="30"/>
      <c r="D22" s="30"/>
      <c r="E22" s="33">
        <f t="shared" si="0"/>
        <v>0</v>
      </c>
      <c r="F22" s="26"/>
      <c r="G22" s="9"/>
      <c r="H22" s="9"/>
      <c r="I22" s="9"/>
      <c r="J22" s="9"/>
      <c r="K22" s="9"/>
      <c r="L22" s="9"/>
      <c r="M22" s="9"/>
    </row>
    <row r="23" spans="1:13" s="5" customFormat="1" ht="12.75" customHeight="1">
      <c r="A23" s="12">
        <v>3</v>
      </c>
      <c r="B23" s="14" t="s">
        <v>37</v>
      </c>
      <c r="C23" s="30"/>
      <c r="D23" s="30"/>
      <c r="E23" s="33">
        <f t="shared" si="0"/>
        <v>0</v>
      </c>
      <c r="F23" s="26"/>
      <c r="G23" s="9"/>
      <c r="H23" s="9"/>
      <c r="I23" s="9"/>
      <c r="J23" s="9"/>
      <c r="K23" s="9"/>
      <c r="L23" s="9"/>
      <c r="M23" s="9"/>
    </row>
    <row r="24" spans="1:13" s="5" customFormat="1" ht="12.75" customHeight="1">
      <c r="A24" s="12">
        <v>4</v>
      </c>
      <c r="B24" s="14" t="s">
        <v>38</v>
      </c>
      <c r="C24" s="30"/>
      <c r="D24" s="30"/>
      <c r="E24" s="33">
        <f t="shared" si="0"/>
        <v>0</v>
      </c>
      <c r="F24" s="26"/>
      <c r="G24" s="9"/>
      <c r="H24" s="9"/>
      <c r="I24" s="9"/>
      <c r="J24" s="9"/>
      <c r="K24" s="9"/>
      <c r="L24" s="9"/>
      <c r="M24" s="9"/>
    </row>
    <row r="25" spans="1:13" s="5" customFormat="1" ht="12.75" customHeight="1">
      <c r="A25" s="12">
        <v>2</v>
      </c>
      <c r="B25" s="11" t="s">
        <v>31</v>
      </c>
      <c r="C25" s="30"/>
      <c r="D25" s="30">
        <v>38.6</v>
      </c>
      <c r="E25" s="33">
        <f t="shared" si="0"/>
        <v>38.6</v>
      </c>
      <c r="F25" s="27"/>
      <c r="G25" s="9"/>
      <c r="H25" s="9"/>
      <c r="I25" s="9"/>
      <c r="J25" s="9"/>
      <c r="K25" s="9"/>
      <c r="L25" s="9"/>
      <c r="M25" s="9"/>
    </row>
    <row r="26" spans="1:13" s="5" customFormat="1" ht="12.75" customHeight="1">
      <c r="A26" s="12">
        <v>3</v>
      </c>
      <c r="B26" s="14" t="s">
        <v>39</v>
      </c>
      <c r="C26" s="30"/>
      <c r="D26" s="30"/>
      <c r="E26" s="33">
        <f t="shared" si="0"/>
        <v>0</v>
      </c>
      <c r="F26" s="27"/>
      <c r="G26" s="9"/>
      <c r="H26" s="9"/>
      <c r="I26" s="9"/>
      <c r="J26" s="9"/>
      <c r="K26" s="9"/>
      <c r="L26" s="9"/>
      <c r="M26" s="9"/>
    </row>
    <row r="27" spans="1:13" s="5" customFormat="1" ht="12.75" customHeight="1">
      <c r="A27" s="12">
        <v>7</v>
      </c>
      <c r="B27" s="14" t="s">
        <v>40</v>
      </c>
      <c r="C27" s="30"/>
      <c r="D27" s="30"/>
      <c r="E27" s="33">
        <f t="shared" si="0"/>
        <v>0</v>
      </c>
      <c r="F27" s="27"/>
      <c r="G27" s="9"/>
      <c r="H27" s="9"/>
      <c r="I27" s="9"/>
      <c r="J27" s="9"/>
      <c r="K27" s="9"/>
      <c r="L27" s="9"/>
      <c r="M27" s="9"/>
    </row>
    <row r="28" spans="1:13" s="5" customFormat="1" ht="12.75" customHeight="1">
      <c r="A28" s="12">
        <v>4</v>
      </c>
      <c r="B28" s="11" t="s">
        <v>41</v>
      </c>
      <c r="C28" s="30"/>
      <c r="D28" s="30"/>
      <c r="E28" s="33">
        <f t="shared" si="0"/>
        <v>0</v>
      </c>
      <c r="F28" s="27"/>
      <c r="G28" s="9"/>
      <c r="H28" s="9"/>
      <c r="I28" s="9"/>
      <c r="J28" s="9"/>
      <c r="K28" s="9"/>
      <c r="L28" s="9"/>
      <c r="M28" s="9"/>
    </row>
    <row r="29" spans="1:13" s="5" customFormat="1" ht="12.75" customHeight="1">
      <c r="A29" s="12">
        <v>5</v>
      </c>
      <c r="B29" s="15" t="s">
        <v>72</v>
      </c>
      <c r="C29" s="30"/>
      <c r="D29" s="30"/>
      <c r="E29" s="33">
        <f t="shared" si="0"/>
        <v>0</v>
      </c>
      <c r="F29" s="27"/>
      <c r="G29" s="9"/>
      <c r="H29" s="9"/>
      <c r="I29" s="9"/>
      <c r="J29" s="9"/>
      <c r="K29" s="9"/>
      <c r="L29" s="9"/>
      <c r="M29" s="9"/>
    </row>
    <row r="30" spans="1:13" s="5" customFormat="1" ht="12.75" customHeight="1">
      <c r="A30" s="12">
        <v>6</v>
      </c>
      <c r="B30" s="15" t="s">
        <v>9</v>
      </c>
      <c r="C30" s="30"/>
      <c r="D30" s="30"/>
      <c r="E30" s="33">
        <f t="shared" si="0"/>
        <v>0</v>
      </c>
      <c r="F30" s="27"/>
      <c r="G30" s="9"/>
      <c r="H30" s="9"/>
      <c r="I30" s="9"/>
      <c r="J30" s="9"/>
      <c r="K30" s="9"/>
      <c r="L30" s="9"/>
      <c r="M30" s="9"/>
    </row>
    <row r="31" spans="1:13" s="5" customFormat="1" ht="12.75" customHeight="1">
      <c r="A31" s="12">
        <v>11</v>
      </c>
      <c r="B31" s="35"/>
      <c r="C31" s="30"/>
      <c r="D31" s="30"/>
      <c r="E31" s="33">
        <f t="shared" si="0"/>
        <v>0</v>
      </c>
      <c r="F31" s="27"/>
      <c r="G31" s="9"/>
      <c r="H31" s="9"/>
      <c r="I31" s="9"/>
      <c r="J31" s="9"/>
      <c r="K31" s="9"/>
      <c r="L31" s="9"/>
      <c r="M31" s="9"/>
    </row>
    <row r="32" spans="1:13" s="5" customFormat="1" ht="12.75" customHeight="1">
      <c r="A32" s="12">
        <v>12</v>
      </c>
      <c r="B32" s="35"/>
      <c r="C32" s="30"/>
      <c r="D32" s="30"/>
      <c r="E32" s="33">
        <f t="shared" si="0"/>
        <v>0</v>
      </c>
      <c r="F32" s="27"/>
      <c r="G32" s="9"/>
      <c r="H32" s="9"/>
      <c r="I32" s="9"/>
      <c r="J32" s="9"/>
      <c r="K32" s="9"/>
      <c r="L32" s="9"/>
      <c r="M32" s="9"/>
    </row>
    <row r="33" spans="1:13" s="5" customFormat="1" ht="12.75" customHeight="1">
      <c r="A33" s="12">
        <v>13</v>
      </c>
      <c r="B33" s="35"/>
      <c r="C33" s="30"/>
      <c r="D33" s="30"/>
      <c r="E33" s="33">
        <f t="shared" si="0"/>
        <v>0</v>
      </c>
      <c r="F33" s="27"/>
      <c r="G33" s="9"/>
      <c r="H33" s="9"/>
      <c r="I33" s="9"/>
      <c r="J33" s="9"/>
      <c r="K33" s="9"/>
      <c r="L33" s="9"/>
      <c r="M33" s="9"/>
    </row>
    <row r="34" spans="1:13" s="5" customFormat="1" ht="12.75" customHeight="1">
      <c r="A34" s="12">
        <v>14</v>
      </c>
      <c r="B34" s="15" t="s">
        <v>73</v>
      </c>
      <c r="C34" s="30"/>
      <c r="D34" s="30"/>
      <c r="E34" s="33">
        <f t="shared" si="0"/>
        <v>0</v>
      </c>
      <c r="F34" s="27"/>
      <c r="G34" s="9"/>
      <c r="H34" s="9"/>
      <c r="I34" s="9"/>
      <c r="J34" s="9"/>
      <c r="K34" s="9"/>
      <c r="L34" s="9"/>
      <c r="M34" s="9"/>
    </row>
    <row r="35" spans="1:13" s="5" customFormat="1" ht="12.75" customHeight="1">
      <c r="A35" s="31" t="s">
        <v>2</v>
      </c>
      <c r="B35" s="32" t="s">
        <v>7</v>
      </c>
      <c r="C35" s="49">
        <f>C36+C84</f>
        <v>63281.8</v>
      </c>
      <c r="D35" s="49">
        <f>D36+D84+D98+D94</f>
        <v>62184.90000000001</v>
      </c>
      <c r="E35" s="33">
        <f t="shared" si="0"/>
        <v>-1096.8999999999942</v>
      </c>
      <c r="F35" s="27"/>
      <c r="G35" s="9"/>
      <c r="H35" s="9"/>
      <c r="I35" s="9"/>
      <c r="J35" s="9"/>
      <c r="K35" s="9"/>
      <c r="L35" s="9"/>
      <c r="M35" s="9"/>
    </row>
    <row r="36" spans="1:13" s="5" customFormat="1" ht="12.75" customHeight="1">
      <c r="A36" s="36" t="s">
        <v>74</v>
      </c>
      <c r="B36" s="32" t="s">
        <v>75</v>
      </c>
      <c r="C36" s="49">
        <f>C37+C38+C39+C40+C41+C42+C43+C44+C45+C46+C47+C48+C49+C50+C51+C52+C53+C54+C55+C56+C57+C58+C59+C60+C61+C62+C63+C64+C65+C66+C67+C68+C69+C70+C71+C72+C73+C74+C75+C76+C77+C78+C79+C80+C82+C83</f>
        <v>62730</v>
      </c>
      <c r="D36" s="49">
        <f>D37+D38+D39+D40+D41+D42+D43+D44+D45+D46+D47+D48+D49+D50+D51+D52+D53+D54+D55+D56+D57+D58+D59+D60+D61+D62+D63+D64+D65+D66+D67+D68+D69+D70+D71+D72+D73+D74+D75+D76+D77+D78+D79+D80+D82+D83</f>
        <v>60989.40000000001</v>
      </c>
      <c r="E36" s="33">
        <f t="shared" si="0"/>
        <v>-1740.5999999999913</v>
      </c>
      <c r="F36" s="27"/>
      <c r="G36" s="9"/>
      <c r="H36" s="9"/>
      <c r="I36" s="9"/>
      <c r="J36" s="9"/>
      <c r="K36" s="9"/>
      <c r="L36" s="9"/>
      <c r="M36" s="9"/>
    </row>
    <row r="37" spans="1:13" s="5" customFormat="1" ht="12.75" customHeight="1">
      <c r="A37" s="12">
        <v>1</v>
      </c>
      <c r="B37" s="35" t="s">
        <v>102</v>
      </c>
      <c r="C37" s="30">
        <v>53000</v>
      </c>
      <c r="D37" s="30">
        <v>53260.9</v>
      </c>
      <c r="E37" s="33">
        <f aca="true" t="shared" si="1" ref="E37:E43">D37-C37</f>
        <v>260.90000000000146</v>
      </c>
      <c r="F37" s="27"/>
      <c r="G37" s="9"/>
      <c r="H37" s="9"/>
      <c r="I37" s="9"/>
      <c r="J37" s="9"/>
      <c r="K37" s="9"/>
      <c r="L37" s="9"/>
      <c r="M37" s="9"/>
    </row>
    <row r="38" spans="1:13" s="5" customFormat="1" ht="12.75" customHeight="1">
      <c r="A38" s="12">
        <v>1.1</v>
      </c>
      <c r="B38" s="15" t="s">
        <v>44</v>
      </c>
      <c r="C38" s="30"/>
      <c r="D38" s="30"/>
      <c r="E38" s="33">
        <f t="shared" si="1"/>
        <v>0</v>
      </c>
      <c r="F38" s="27"/>
      <c r="G38" s="9"/>
      <c r="H38" s="9"/>
      <c r="I38" s="9"/>
      <c r="J38" s="26">
        <f>SUM(D37:D82)</f>
        <v>60989.40000000001</v>
      </c>
      <c r="K38" s="9"/>
      <c r="L38" s="9"/>
      <c r="M38" s="9"/>
    </row>
    <row r="39" spans="1:13" s="5" customFormat="1" ht="12.75" customHeight="1">
      <c r="A39" s="12">
        <v>1.1</v>
      </c>
      <c r="B39" s="15" t="s">
        <v>32</v>
      </c>
      <c r="C39" s="30"/>
      <c r="D39" s="30"/>
      <c r="E39" s="33">
        <f t="shared" si="1"/>
        <v>0</v>
      </c>
      <c r="F39" s="27"/>
      <c r="G39" s="9"/>
      <c r="H39" s="9"/>
      <c r="I39" s="9"/>
      <c r="J39" s="9"/>
      <c r="K39" s="9"/>
      <c r="L39" s="9"/>
      <c r="M39" s="9"/>
    </row>
    <row r="40" spans="1:13" s="5" customFormat="1" ht="12.75" customHeight="1">
      <c r="A40" s="12">
        <v>2</v>
      </c>
      <c r="B40" s="14" t="s">
        <v>12</v>
      </c>
      <c r="C40" s="30">
        <v>7500</v>
      </c>
      <c r="D40" s="30">
        <v>5184.3</v>
      </c>
      <c r="E40" s="33">
        <f t="shared" si="1"/>
        <v>-2315.7</v>
      </c>
      <c r="F40" s="27"/>
      <c r="G40" s="9"/>
      <c r="H40" s="9"/>
      <c r="I40" s="9"/>
      <c r="J40" s="9"/>
      <c r="K40" s="9"/>
      <c r="L40" s="9"/>
      <c r="M40" s="9"/>
    </row>
    <row r="41" spans="1:13" s="5" customFormat="1" ht="12.75" customHeight="1">
      <c r="A41" s="12">
        <v>3</v>
      </c>
      <c r="B41" s="17" t="s">
        <v>11</v>
      </c>
      <c r="C41" s="30"/>
      <c r="D41" s="30">
        <v>825.6</v>
      </c>
      <c r="E41" s="33">
        <f t="shared" si="1"/>
        <v>825.6</v>
      </c>
      <c r="F41" s="27"/>
      <c r="G41" s="9"/>
      <c r="H41" s="9"/>
      <c r="I41" s="9"/>
      <c r="J41" s="9"/>
      <c r="K41" s="9"/>
      <c r="L41" s="9"/>
      <c r="M41" s="9"/>
    </row>
    <row r="42" spans="1:13" s="5" customFormat="1" ht="12.75" customHeight="1">
      <c r="A42" s="12">
        <v>4</v>
      </c>
      <c r="B42" s="17" t="s">
        <v>13</v>
      </c>
      <c r="C42" s="30">
        <v>350</v>
      </c>
      <c r="D42" s="30">
        <v>124.8</v>
      </c>
      <c r="E42" s="33">
        <f t="shared" si="1"/>
        <v>-225.2</v>
      </c>
      <c r="F42" s="27"/>
      <c r="G42" s="9"/>
      <c r="H42" s="9"/>
      <c r="I42" s="9"/>
      <c r="J42" s="26">
        <f>J38+D84+D94+D98</f>
        <v>62184.90000000001</v>
      </c>
      <c r="K42" s="9"/>
      <c r="L42" s="9"/>
      <c r="M42" s="9"/>
    </row>
    <row r="43" spans="1:13" s="5" customFormat="1" ht="12.75" customHeight="1">
      <c r="A43" s="12">
        <v>5</v>
      </c>
      <c r="B43" s="14" t="s">
        <v>14</v>
      </c>
      <c r="C43" s="30"/>
      <c r="D43" s="30"/>
      <c r="E43" s="33">
        <f t="shared" si="1"/>
        <v>0</v>
      </c>
      <c r="F43" s="27"/>
      <c r="G43" s="9"/>
      <c r="H43" s="9"/>
      <c r="I43" s="9"/>
      <c r="J43" s="9"/>
      <c r="K43" s="9"/>
      <c r="L43" s="9"/>
      <c r="M43" s="9"/>
    </row>
    <row r="44" spans="1:13" s="5" customFormat="1" ht="12.75" customHeight="1">
      <c r="A44" s="12">
        <v>6</v>
      </c>
      <c r="B44" s="14" t="s">
        <v>45</v>
      </c>
      <c r="C44" s="30"/>
      <c r="D44" s="30"/>
      <c r="E44" s="33">
        <f t="shared" si="0"/>
        <v>0</v>
      </c>
      <c r="F44" s="27"/>
      <c r="G44" s="27"/>
      <c r="H44" s="27"/>
      <c r="I44" s="9"/>
      <c r="J44" s="9"/>
      <c r="K44" s="9"/>
      <c r="L44" s="9"/>
      <c r="M44" s="9"/>
    </row>
    <row r="45" spans="1:13" s="5" customFormat="1" ht="12.75" customHeight="1">
      <c r="A45" s="12">
        <v>6</v>
      </c>
      <c r="B45" s="17" t="s">
        <v>18</v>
      </c>
      <c r="C45" s="50">
        <v>120</v>
      </c>
      <c r="D45" s="37"/>
      <c r="E45" s="33">
        <f t="shared" si="0"/>
        <v>-120</v>
      </c>
      <c r="F45" s="9"/>
      <c r="G45" s="9"/>
      <c r="H45" s="9"/>
      <c r="I45" s="9"/>
      <c r="J45" s="9"/>
      <c r="K45" s="9"/>
      <c r="L45" s="9"/>
      <c r="M45" s="9"/>
    </row>
    <row r="46" spans="1:13" s="5" customFormat="1" ht="12.75" customHeight="1">
      <c r="A46" s="12">
        <v>6.1</v>
      </c>
      <c r="B46" s="17" t="s">
        <v>15</v>
      </c>
      <c r="C46" s="30"/>
      <c r="D46" s="30"/>
      <c r="E46" s="33">
        <f t="shared" si="0"/>
        <v>0</v>
      </c>
      <c r="F46" s="9"/>
      <c r="G46" s="9"/>
      <c r="H46" s="9"/>
      <c r="I46" s="9"/>
      <c r="J46" s="9"/>
      <c r="K46" s="9"/>
      <c r="L46" s="9"/>
      <c r="M46" s="9"/>
    </row>
    <row r="47" spans="1:13" s="23" customFormat="1" ht="12.75" customHeight="1">
      <c r="A47" s="12">
        <v>6.2</v>
      </c>
      <c r="B47" s="14" t="s">
        <v>16</v>
      </c>
      <c r="C47" s="30"/>
      <c r="D47" s="30"/>
      <c r="E47" s="33">
        <f t="shared" si="0"/>
        <v>0</v>
      </c>
      <c r="F47" s="9"/>
      <c r="G47" s="28"/>
      <c r="H47" s="28"/>
      <c r="I47" s="28"/>
      <c r="J47" s="28"/>
      <c r="K47" s="28"/>
      <c r="L47" s="28"/>
      <c r="M47" s="28"/>
    </row>
    <row r="48" spans="1:13" s="5" customFormat="1" ht="12.75" customHeight="1">
      <c r="A48" s="12">
        <v>7.3</v>
      </c>
      <c r="B48" s="14" t="s">
        <v>46</v>
      </c>
      <c r="C48" s="30"/>
      <c r="D48" s="30">
        <v>64.8</v>
      </c>
      <c r="E48" s="33">
        <f t="shared" si="0"/>
        <v>64.8</v>
      </c>
      <c r="F48" s="9"/>
      <c r="G48" s="9"/>
      <c r="H48" s="9"/>
      <c r="I48" s="9"/>
      <c r="J48" s="9"/>
      <c r="K48" s="9"/>
      <c r="L48" s="9"/>
      <c r="M48" s="9"/>
    </row>
    <row r="49" spans="1:13" s="5" customFormat="1" ht="12.75" customHeight="1">
      <c r="A49" s="12">
        <v>8</v>
      </c>
      <c r="B49" s="38" t="s">
        <v>47</v>
      </c>
      <c r="C49" s="30"/>
      <c r="D49" s="30"/>
      <c r="E49" s="33">
        <f t="shared" si="0"/>
        <v>0</v>
      </c>
      <c r="F49" s="9"/>
      <c r="G49" s="9"/>
      <c r="H49" s="9"/>
      <c r="I49" s="9"/>
      <c r="J49" s="9"/>
      <c r="K49" s="9"/>
      <c r="L49" s="9"/>
      <c r="M49" s="9"/>
    </row>
    <row r="50" spans="1:13" s="5" customFormat="1" ht="12.75" customHeight="1">
      <c r="A50" s="12">
        <v>9</v>
      </c>
      <c r="B50" s="38" t="s">
        <v>48</v>
      </c>
      <c r="C50" s="30">
        <v>10</v>
      </c>
      <c r="D50" s="30">
        <v>1.6</v>
      </c>
      <c r="E50" s="33">
        <f t="shared" si="0"/>
        <v>-8.4</v>
      </c>
      <c r="F50" s="9"/>
      <c r="G50" s="9"/>
      <c r="H50" s="9"/>
      <c r="I50" s="9"/>
      <c r="J50" s="9"/>
      <c r="K50" s="9"/>
      <c r="L50" s="9"/>
      <c r="M50" s="9"/>
    </row>
    <row r="51" spans="1:13" s="5" customFormat="1" ht="12.75" customHeight="1">
      <c r="A51" s="12">
        <v>7</v>
      </c>
      <c r="B51" s="38" t="s">
        <v>19</v>
      </c>
      <c r="C51" s="30">
        <v>300</v>
      </c>
      <c r="D51" s="30">
        <v>358.8</v>
      </c>
      <c r="E51" s="33">
        <f t="shared" si="0"/>
        <v>58.80000000000001</v>
      </c>
      <c r="F51" s="9"/>
      <c r="G51" s="9"/>
      <c r="H51" s="9"/>
      <c r="I51" s="9"/>
      <c r="J51" s="9"/>
      <c r="K51" s="9"/>
      <c r="L51" s="9"/>
      <c r="M51" s="9"/>
    </row>
    <row r="52" spans="1:13" s="5" customFormat="1" ht="12.75" customHeight="1">
      <c r="A52" s="12">
        <v>8</v>
      </c>
      <c r="B52" s="38" t="s">
        <v>20</v>
      </c>
      <c r="C52" s="30">
        <v>300</v>
      </c>
      <c r="D52" s="30">
        <v>212.4</v>
      </c>
      <c r="E52" s="33">
        <f t="shared" si="0"/>
        <v>-87.6</v>
      </c>
      <c r="F52" s="9"/>
      <c r="G52" s="9"/>
      <c r="H52" s="9"/>
      <c r="I52" s="9"/>
      <c r="J52" s="9"/>
      <c r="K52" s="9"/>
      <c r="L52" s="9"/>
      <c r="M52" s="9"/>
    </row>
    <row r="53" spans="1:13" s="5" customFormat="1" ht="12.75" customHeight="1">
      <c r="A53" s="12">
        <v>9</v>
      </c>
      <c r="B53" s="38" t="s">
        <v>49</v>
      </c>
      <c r="C53" s="30"/>
      <c r="D53" s="30">
        <v>20</v>
      </c>
      <c r="E53" s="33">
        <f t="shared" si="0"/>
        <v>20</v>
      </c>
      <c r="F53" s="9"/>
      <c r="G53" s="9"/>
      <c r="H53" s="9"/>
      <c r="I53" s="9"/>
      <c r="J53" s="9"/>
      <c r="K53" s="9"/>
      <c r="L53" s="9"/>
      <c r="M53" s="9"/>
    </row>
    <row r="54" spans="1:13" s="5" customFormat="1" ht="12.75" customHeight="1">
      <c r="A54" s="12">
        <v>10</v>
      </c>
      <c r="B54" s="38" t="s">
        <v>50</v>
      </c>
      <c r="C54" s="30"/>
      <c r="D54" s="30">
        <v>60.7</v>
      </c>
      <c r="E54" s="33">
        <f t="shared" si="0"/>
        <v>60.7</v>
      </c>
      <c r="F54" s="9"/>
      <c r="G54" s="9"/>
      <c r="H54" s="9"/>
      <c r="I54" s="9"/>
      <c r="J54" s="9"/>
      <c r="K54" s="9"/>
      <c r="L54" s="9"/>
      <c r="M54" s="9"/>
    </row>
    <row r="55" spans="1:13" s="5" customFormat="1" ht="12.75" customHeight="1">
      <c r="A55" s="12">
        <v>14</v>
      </c>
      <c r="B55" s="38" t="s">
        <v>51</v>
      </c>
      <c r="C55" s="30"/>
      <c r="D55" s="30"/>
      <c r="E55" s="33">
        <f t="shared" si="0"/>
        <v>0</v>
      </c>
      <c r="F55" s="9"/>
      <c r="G55" s="9"/>
      <c r="H55" s="9"/>
      <c r="I55" s="9"/>
      <c r="J55" s="9"/>
      <c r="K55" s="9"/>
      <c r="L55" s="9"/>
      <c r="M55" s="9"/>
    </row>
    <row r="56" spans="1:13" s="5" customFormat="1" ht="12.75" customHeight="1">
      <c r="A56" s="12">
        <v>15</v>
      </c>
      <c r="B56" s="38" t="s">
        <v>52</v>
      </c>
      <c r="C56" s="30"/>
      <c r="D56" s="30">
        <v>47.5</v>
      </c>
      <c r="E56" s="33">
        <f t="shared" si="0"/>
        <v>47.5</v>
      </c>
      <c r="F56" s="9"/>
      <c r="G56" s="9"/>
      <c r="H56" s="9"/>
      <c r="I56" s="9"/>
      <c r="J56" s="9"/>
      <c r="K56" s="9"/>
      <c r="L56" s="9"/>
      <c r="M56" s="9"/>
    </row>
    <row r="57" spans="1:13" s="5" customFormat="1" ht="12.75" customHeight="1">
      <c r="A57" s="12">
        <v>16</v>
      </c>
      <c r="B57" s="38" t="s">
        <v>53</v>
      </c>
      <c r="C57" s="30">
        <v>600</v>
      </c>
      <c r="D57" s="30">
        <v>52.5</v>
      </c>
      <c r="E57" s="33">
        <f t="shared" si="0"/>
        <v>-547.5</v>
      </c>
      <c r="F57" s="9"/>
      <c r="G57" s="9"/>
      <c r="H57" s="9"/>
      <c r="I57" s="9"/>
      <c r="J57" s="9"/>
      <c r="K57" s="9"/>
      <c r="L57" s="9"/>
      <c r="M57" s="9"/>
    </row>
    <row r="58" spans="1:13" s="5" customFormat="1" ht="12.75" customHeight="1">
      <c r="A58" s="12">
        <v>10</v>
      </c>
      <c r="B58" s="38" t="s">
        <v>21</v>
      </c>
      <c r="C58" s="30"/>
      <c r="D58" s="30">
        <v>42</v>
      </c>
      <c r="E58" s="33">
        <f t="shared" si="0"/>
        <v>42</v>
      </c>
      <c r="F58" s="9"/>
      <c r="G58" s="9"/>
      <c r="H58" s="9"/>
      <c r="I58" s="9"/>
      <c r="J58" s="9"/>
      <c r="K58" s="9"/>
      <c r="L58" s="9"/>
      <c r="M58" s="9"/>
    </row>
    <row r="59" spans="1:13" s="5" customFormat="1" ht="12.75" customHeight="1">
      <c r="A59" s="12">
        <v>12</v>
      </c>
      <c r="B59" s="38" t="s">
        <v>54</v>
      </c>
      <c r="C59" s="30"/>
      <c r="D59" s="30">
        <v>160.9</v>
      </c>
      <c r="E59" s="33">
        <f t="shared" si="0"/>
        <v>160.9</v>
      </c>
      <c r="F59" s="9"/>
      <c r="G59" s="9"/>
      <c r="H59" s="9"/>
      <c r="I59" s="9"/>
      <c r="J59" s="9"/>
      <c r="K59" s="9"/>
      <c r="L59" s="9"/>
      <c r="M59" s="9"/>
    </row>
    <row r="60" spans="1:13" s="5" customFormat="1" ht="12.75" customHeight="1">
      <c r="A60" s="12">
        <v>11</v>
      </c>
      <c r="B60" s="38" t="s">
        <v>55</v>
      </c>
      <c r="C60" s="30"/>
      <c r="D60" s="30"/>
      <c r="E60" s="33">
        <f t="shared" si="0"/>
        <v>0</v>
      </c>
      <c r="F60" s="9"/>
      <c r="G60" s="9"/>
      <c r="H60" s="9"/>
      <c r="I60" s="9"/>
      <c r="J60" s="9"/>
      <c r="K60" s="9"/>
      <c r="L60" s="9"/>
      <c r="M60" s="9"/>
    </row>
    <row r="61" spans="1:13" s="5" customFormat="1" ht="12.75" customHeight="1">
      <c r="A61" s="12">
        <v>12</v>
      </c>
      <c r="B61" s="38" t="s">
        <v>56</v>
      </c>
      <c r="C61" s="30"/>
      <c r="D61" s="30"/>
      <c r="E61" s="33">
        <f t="shared" si="0"/>
        <v>0</v>
      </c>
      <c r="F61" s="9"/>
      <c r="G61" s="9"/>
      <c r="H61" s="9"/>
      <c r="I61" s="9"/>
      <c r="J61" s="9"/>
      <c r="K61" s="9"/>
      <c r="L61" s="9"/>
      <c r="M61" s="9"/>
    </row>
    <row r="62" spans="1:13" s="5" customFormat="1" ht="12.75" customHeight="1">
      <c r="A62" s="12">
        <v>13</v>
      </c>
      <c r="B62" s="38" t="s">
        <v>57</v>
      </c>
      <c r="C62" s="30">
        <v>350</v>
      </c>
      <c r="D62" s="30">
        <v>133.9</v>
      </c>
      <c r="E62" s="33">
        <f t="shared" si="0"/>
        <v>-216.1</v>
      </c>
      <c r="F62" s="9"/>
      <c r="G62" s="9"/>
      <c r="H62" s="9"/>
      <c r="I62" s="9"/>
      <c r="J62" s="9"/>
      <c r="K62" s="9"/>
      <c r="L62" s="9"/>
      <c r="M62" s="9"/>
    </row>
    <row r="63" spans="1:13" s="5" customFormat="1" ht="12.75" customHeight="1">
      <c r="A63" s="12">
        <v>22</v>
      </c>
      <c r="B63" s="38" t="s">
        <v>58</v>
      </c>
      <c r="C63" s="30"/>
      <c r="D63" s="30">
        <v>3</v>
      </c>
      <c r="E63" s="33">
        <f t="shared" si="0"/>
        <v>3</v>
      </c>
      <c r="F63" s="9"/>
      <c r="G63" s="9"/>
      <c r="H63" s="9"/>
      <c r="I63" s="9"/>
      <c r="J63" s="9"/>
      <c r="K63" s="9"/>
      <c r="L63" s="9"/>
      <c r="M63" s="9"/>
    </row>
    <row r="64" spans="1:13" s="5" customFormat="1" ht="12.75" customHeight="1">
      <c r="A64" s="12">
        <v>14</v>
      </c>
      <c r="B64" s="38" t="s">
        <v>59</v>
      </c>
      <c r="C64" s="30"/>
      <c r="D64" s="30"/>
      <c r="E64" s="33">
        <f t="shared" si="0"/>
        <v>0</v>
      </c>
      <c r="F64" s="9"/>
      <c r="G64" s="9"/>
      <c r="H64" s="9"/>
      <c r="I64" s="9"/>
      <c r="J64" s="9"/>
      <c r="K64" s="9"/>
      <c r="L64" s="9"/>
      <c r="M64" s="9"/>
    </row>
    <row r="65" spans="1:13" s="5" customFormat="1" ht="12.75" customHeight="1">
      <c r="A65" s="12">
        <v>15</v>
      </c>
      <c r="B65" s="38" t="s">
        <v>60</v>
      </c>
      <c r="C65" s="30"/>
      <c r="D65" s="30"/>
      <c r="E65" s="33">
        <f t="shared" si="0"/>
        <v>0</v>
      </c>
      <c r="F65" s="9"/>
      <c r="G65" s="9"/>
      <c r="H65" s="9"/>
      <c r="I65" s="9"/>
      <c r="J65" s="9"/>
      <c r="K65" s="9"/>
      <c r="L65" s="9"/>
      <c r="M65" s="9"/>
    </row>
    <row r="66" spans="1:13" s="5" customFormat="1" ht="12.75" customHeight="1">
      <c r="A66" s="12">
        <v>17</v>
      </c>
      <c r="B66" s="38" t="s">
        <v>61</v>
      </c>
      <c r="C66" s="30"/>
      <c r="D66" s="30">
        <v>30</v>
      </c>
      <c r="E66" s="33">
        <f t="shared" si="0"/>
        <v>30</v>
      </c>
      <c r="F66" s="9"/>
      <c r="G66" s="9"/>
      <c r="H66" s="9"/>
      <c r="I66" s="9"/>
      <c r="J66" s="9"/>
      <c r="K66" s="9"/>
      <c r="L66" s="9"/>
      <c r="M66" s="9"/>
    </row>
    <row r="67" spans="1:13" s="5" customFormat="1" ht="12.75" customHeight="1">
      <c r="A67" s="12">
        <v>26</v>
      </c>
      <c r="B67" s="38" t="s">
        <v>62</v>
      </c>
      <c r="C67" s="30"/>
      <c r="D67" s="30"/>
      <c r="E67" s="33">
        <f t="shared" si="0"/>
        <v>0</v>
      </c>
      <c r="F67" s="9"/>
      <c r="G67" s="9"/>
      <c r="H67" s="9"/>
      <c r="I67" s="9"/>
      <c r="J67" s="9"/>
      <c r="K67" s="9"/>
      <c r="L67" s="9"/>
      <c r="M67" s="9"/>
    </row>
    <row r="68" spans="1:13" s="5" customFormat="1" ht="12.75" customHeight="1">
      <c r="A68" s="12">
        <v>16</v>
      </c>
      <c r="B68" s="38" t="s">
        <v>63</v>
      </c>
      <c r="C68" s="30"/>
      <c r="D68" s="30">
        <v>99.5</v>
      </c>
      <c r="E68" s="33">
        <f t="shared" si="0"/>
        <v>99.5</v>
      </c>
      <c r="F68" s="9"/>
      <c r="G68" s="9"/>
      <c r="H68" s="9"/>
      <c r="I68" s="9"/>
      <c r="J68" s="9"/>
      <c r="K68" s="9"/>
      <c r="L68" s="9"/>
      <c r="M68" s="9"/>
    </row>
    <row r="69" spans="1:13" s="5" customFormat="1" ht="12.75" customHeight="1">
      <c r="A69" s="12">
        <v>17</v>
      </c>
      <c r="B69" s="34" t="s">
        <v>99</v>
      </c>
      <c r="C69" s="30"/>
      <c r="D69" s="30"/>
      <c r="E69" s="33">
        <f t="shared" si="0"/>
        <v>0</v>
      </c>
      <c r="F69" s="9"/>
      <c r="G69" s="9"/>
      <c r="H69" s="9"/>
      <c r="I69" s="9"/>
      <c r="J69" s="9"/>
      <c r="K69" s="9"/>
      <c r="L69" s="9"/>
      <c r="M69" s="9"/>
    </row>
    <row r="70" spans="1:13" s="5" customFormat="1" ht="12.75" customHeight="1">
      <c r="A70" s="12">
        <v>29</v>
      </c>
      <c r="B70" s="34"/>
      <c r="C70" s="30"/>
      <c r="D70" s="30"/>
      <c r="E70" s="33">
        <f t="shared" si="0"/>
        <v>0</v>
      </c>
      <c r="F70" s="9"/>
      <c r="G70" s="9"/>
      <c r="H70" s="9"/>
      <c r="I70" s="9"/>
      <c r="J70" s="9"/>
      <c r="K70" s="9"/>
      <c r="L70" s="9"/>
      <c r="M70" s="9"/>
    </row>
    <row r="71" spans="1:13" s="5" customFormat="1" ht="12.75" customHeight="1">
      <c r="A71" s="12">
        <v>30</v>
      </c>
      <c r="B71" s="34"/>
      <c r="C71" s="30"/>
      <c r="D71" s="30"/>
      <c r="E71" s="33">
        <f aca="true" t="shared" si="2" ref="E71:E99">D71-C71</f>
        <v>0</v>
      </c>
      <c r="F71" s="9"/>
      <c r="G71" s="9"/>
      <c r="H71" s="9"/>
      <c r="I71" s="9"/>
      <c r="J71" s="9"/>
      <c r="K71" s="9"/>
      <c r="L71" s="9"/>
      <c r="M71" s="9"/>
    </row>
    <row r="72" spans="1:13" s="5" customFormat="1" ht="12.75" customHeight="1">
      <c r="A72" s="12">
        <v>31</v>
      </c>
      <c r="B72" s="34"/>
      <c r="C72" s="30"/>
      <c r="D72" s="30"/>
      <c r="E72" s="33">
        <f t="shared" si="2"/>
        <v>0</v>
      </c>
      <c r="F72" s="9"/>
      <c r="G72" s="9"/>
      <c r="H72" s="9"/>
      <c r="I72" s="9"/>
      <c r="J72" s="9"/>
      <c r="K72" s="9"/>
      <c r="L72" s="9"/>
      <c r="M72" s="9"/>
    </row>
    <row r="73" spans="1:13" s="5" customFormat="1" ht="12.75" customHeight="1">
      <c r="A73" s="12">
        <v>32</v>
      </c>
      <c r="B73" s="34"/>
      <c r="C73" s="30"/>
      <c r="D73" s="30"/>
      <c r="E73" s="33">
        <f t="shared" si="2"/>
        <v>0</v>
      </c>
      <c r="F73" s="9"/>
      <c r="G73" s="9"/>
      <c r="H73" s="9"/>
      <c r="I73" s="9"/>
      <c r="J73" s="9"/>
      <c r="K73" s="9"/>
      <c r="L73" s="9"/>
      <c r="M73" s="9"/>
    </row>
    <row r="74" spans="1:13" s="5" customFormat="1" ht="12.75" customHeight="1">
      <c r="A74" s="12">
        <v>18</v>
      </c>
      <c r="B74" s="38" t="s">
        <v>22</v>
      </c>
      <c r="C74" s="50"/>
      <c r="D74" s="50"/>
      <c r="E74" s="33">
        <f t="shared" si="2"/>
        <v>0</v>
      </c>
      <c r="F74" s="9"/>
      <c r="G74" s="9"/>
      <c r="H74" s="9"/>
      <c r="I74" s="9"/>
      <c r="J74" s="9"/>
      <c r="K74" s="9"/>
      <c r="L74" s="9"/>
      <c r="M74" s="9"/>
    </row>
    <row r="75" spans="1:13" s="5" customFormat="1" ht="12.75" customHeight="1">
      <c r="A75" s="18">
        <v>18.1</v>
      </c>
      <c r="B75" s="19" t="s">
        <v>23</v>
      </c>
      <c r="C75" s="30"/>
      <c r="D75" s="30">
        <v>7.7</v>
      </c>
      <c r="E75" s="33">
        <f t="shared" si="2"/>
        <v>7.7</v>
      </c>
      <c r="F75" s="9"/>
      <c r="G75" s="9"/>
      <c r="H75" s="9"/>
      <c r="I75" s="9"/>
      <c r="J75" s="9"/>
      <c r="K75" s="9"/>
      <c r="L75" s="9"/>
      <c r="M75" s="9"/>
    </row>
    <row r="76" spans="1:13" s="5" customFormat="1" ht="12.75" customHeight="1">
      <c r="A76" s="18">
        <v>18.2</v>
      </c>
      <c r="B76" s="19" t="s">
        <v>76</v>
      </c>
      <c r="C76" s="30"/>
      <c r="D76" s="30"/>
      <c r="E76" s="33">
        <f t="shared" si="2"/>
        <v>0</v>
      </c>
      <c r="F76" s="9"/>
      <c r="G76" s="9"/>
      <c r="H76" s="9"/>
      <c r="I76" s="9"/>
      <c r="J76" s="9"/>
      <c r="K76" s="9"/>
      <c r="L76" s="9"/>
      <c r="M76" s="9"/>
    </row>
    <row r="77" spans="1:13" s="5" customFormat="1" ht="12.75" customHeight="1">
      <c r="A77" s="18">
        <v>18.3</v>
      </c>
      <c r="B77" s="19" t="s">
        <v>77</v>
      </c>
      <c r="C77" s="30"/>
      <c r="D77" s="30"/>
      <c r="E77" s="33">
        <f t="shared" si="2"/>
        <v>0</v>
      </c>
      <c r="F77" s="9"/>
      <c r="G77" s="9"/>
      <c r="H77" s="9"/>
      <c r="I77" s="9"/>
      <c r="J77" s="9"/>
      <c r="K77" s="9"/>
      <c r="L77" s="9"/>
      <c r="M77" s="9"/>
    </row>
    <row r="78" spans="1:13" s="5" customFormat="1" ht="12.75" customHeight="1">
      <c r="A78" s="18">
        <v>19</v>
      </c>
      <c r="B78" s="19" t="s">
        <v>100</v>
      </c>
      <c r="C78" s="30"/>
      <c r="D78" s="30"/>
      <c r="E78" s="33">
        <f t="shared" si="2"/>
        <v>0</v>
      </c>
      <c r="F78" s="9"/>
      <c r="G78" s="9"/>
      <c r="H78" s="9"/>
      <c r="I78" s="9"/>
      <c r="J78" s="9"/>
      <c r="K78" s="9"/>
      <c r="L78" s="9"/>
      <c r="M78" s="9"/>
    </row>
    <row r="79" spans="1:13" s="5" customFormat="1" ht="12.75" customHeight="1">
      <c r="A79" s="18">
        <v>20</v>
      </c>
      <c r="B79" s="38" t="s">
        <v>17</v>
      </c>
      <c r="C79" s="30"/>
      <c r="D79" s="30"/>
      <c r="E79" s="33">
        <f t="shared" si="2"/>
        <v>0</v>
      </c>
      <c r="F79" s="9"/>
      <c r="G79" s="9"/>
      <c r="H79" s="9"/>
      <c r="I79" s="9"/>
      <c r="J79" s="9"/>
      <c r="K79" s="9"/>
      <c r="L79" s="9"/>
      <c r="M79" s="9"/>
    </row>
    <row r="80" spans="1:13" s="5" customFormat="1" ht="12.75" customHeight="1">
      <c r="A80" s="18">
        <v>19</v>
      </c>
      <c r="B80" s="15" t="s">
        <v>78</v>
      </c>
      <c r="C80" s="30">
        <v>200</v>
      </c>
      <c r="D80" s="30">
        <v>182.9</v>
      </c>
      <c r="E80" s="33">
        <f t="shared" si="2"/>
        <v>-17.099999999999994</v>
      </c>
      <c r="F80" s="9"/>
      <c r="G80" s="9"/>
      <c r="H80" s="9"/>
      <c r="I80" s="9"/>
      <c r="J80" s="9"/>
      <c r="K80" s="9"/>
      <c r="L80" s="9"/>
      <c r="M80" s="9"/>
    </row>
    <row r="81" spans="1:13" s="5" customFormat="1" ht="31.5" customHeight="1">
      <c r="A81" s="18"/>
      <c r="B81" s="59" t="s">
        <v>115</v>
      </c>
      <c r="C81" s="30"/>
      <c r="D81" s="30"/>
      <c r="E81" s="33">
        <f t="shared" si="2"/>
        <v>0</v>
      </c>
      <c r="F81" s="9"/>
      <c r="G81" s="9"/>
      <c r="H81" s="9"/>
      <c r="I81" s="9"/>
      <c r="J81" s="9"/>
      <c r="K81" s="9"/>
      <c r="L81" s="9"/>
      <c r="M81" s="9"/>
    </row>
    <row r="82" spans="1:13" s="5" customFormat="1" ht="27" customHeight="1">
      <c r="A82" s="18"/>
      <c r="B82" s="59" t="s">
        <v>116</v>
      </c>
      <c r="C82" s="30"/>
      <c r="D82" s="30">
        <v>115.6</v>
      </c>
      <c r="E82" s="33">
        <f t="shared" si="2"/>
        <v>115.6</v>
      </c>
      <c r="F82" s="9"/>
      <c r="G82" s="9"/>
      <c r="H82" s="9"/>
      <c r="I82" s="9"/>
      <c r="J82" s="9"/>
      <c r="K82" s="9"/>
      <c r="L82" s="9"/>
      <c r="M82" s="9"/>
    </row>
    <row r="83" spans="1:13" s="5" customFormat="1" ht="12.75" customHeight="1">
      <c r="A83" s="18"/>
      <c r="B83" s="15" t="s">
        <v>117</v>
      </c>
      <c r="C83" s="30"/>
      <c r="D83" s="30"/>
      <c r="E83" s="33">
        <f t="shared" si="2"/>
        <v>0</v>
      </c>
      <c r="F83" s="9"/>
      <c r="G83" s="9"/>
      <c r="H83" s="9"/>
      <c r="I83" s="9"/>
      <c r="J83" s="9"/>
      <c r="K83" s="9"/>
      <c r="L83" s="9"/>
      <c r="M83" s="9"/>
    </row>
    <row r="84" spans="1:13" s="5" customFormat="1" ht="12.75" customHeight="1">
      <c r="A84" s="36" t="s">
        <v>79</v>
      </c>
      <c r="B84" s="32" t="s">
        <v>80</v>
      </c>
      <c r="C84" s="49">
        <f>C85+C86+C87+C88+C89+C90+C91+C92+C94+C95+C96+C97+C98</f>
        <v>551.8</v>
      </c>
      <c r="D84" s="49">
        <v>532.5</v>
      </c>
      <c r="E84" s="33">
        <f t="shared" si="2"/>
        <v>-19.299999999999955</v>
      </c>
      <c r="F84" s="9"/>
      <c r="G84" s="9"/>
      <c r="H84" s="9"/>
      <c r="I84" s="9"/>
      <c r="J84" s="9"/>
      <c r="K84" s="9"/>
      <c r="L84" s="9"/>
      <c r="M84" s="9"/>
    </row>
    <row r="85" spans="1:13" s="5" customFormat="1" ht="12.75" customHeight="1">
      <c r="A85" s="18">
        <v>1</v>
      </c>
      <c r="B85" s="21" t="s">
        <v>24</v>
      </c>
      <c r="C85" s="50">
        <v>551.8</v>
      </c>
      <c r="D85" s="50">
        <v>532.5</v>
      </c>
      <c r="E85" s="33">
        <f t="shared" si="2"/>
        <v>-19.299999999999955</v>
      </c>
      <c r="F85" s="9"/>
      <c r="G85" s="9"/>
      <c r="H85" s="9"/>
      <c r="I85" s="9"/>
      <c r="J85" s="9"/>
      <c r="K85" s="9"/>
      <c r="L85" s="9"/>
      <c r="M85" s="9"/>
    </row>
    <row r="86" spans="1:13" s="5" customFormat="1" ht="12.75" customHeight="1">
      <c r="A86" s="18">
        <v>1.1</v>
      </c>
      <c r="B86" s="20" t="s">
        <v>81</v>
      </c>
      <c r="C86" s="30"/>
      <c r="D86" s="30"/>
      <c r="E86" s="33">
        <f t="shared" si="2"/>
        <v>0</v>
      </c>
      <c r="F86" s="9"/>
      <c r="G86" s="9"/>
      <c r="H86" s="9"/>
      <c r="I86" s="9"/>
      <c r="J86" s="9"/>
      <c r="K86" s="9"/>
      <c r="L86" s="9"/>
      <c r="M86" s="9"/>
    </row>
    <row r="87" spans="1:13" s="5" customFormat="1" ht="12.75" customHeight="1">
      <c r="A87" s="18">
        <v>1.1</v>
      </c>
      <c r="B87" s="20" t="s">
        <v>82</v>
      </c>
      <c r="C87" s="30"/>
      <c r="D87" s="30"/>
      <c r="E87" s="33">
        <f t="shared" si="2"/>
        <v>0</v>
      </c>
      <c r="F87" s="9"/>
      <c r="G87" s="9"/>
      <c r="H87" s="9"/>
      <c r="I87" s="9"/>
      <c r="J87" s="9"/>
      <c r="K87" s="9"/>
      <c r="L87" s="9"/>
      <c r="M87" s="9"/>
    </row>
    <row r="88" spans="1:13" s="5" customFormat="1" ht="12.75" customHeight="1">
      <c r="A88" s="18">
        <v>1.3</v>
      </c>
      <c r="B88" s="20" t="s">
        <v>83</v>
      </c>
      <c r="C88" s="30"/>
      <c r="D88" s="30"/>
      <c r="E88" s="33">
        <f t="shared" si="2"/>
        <v>0</v>
      </c>
      <c r="F88" s="9"/>
      <c r="G88" s="9"/>
      <c r="H88" s="9"/>
      <c r="I88" s="9"/>
      <c r="J88" s="9"/>
      <c r="K88" s="9"/>
      <c r="L88" s="9"/>
      <c r="M88" s="9"/>
    </row>
    <row r="89" spans="1:13" s="5" customFormat="1" ht="12.75" customHeight="1">
      <c r="A89" s="18">
        <v>1.4</v>
      </c>
      <c r="B89" s="20" t="s">
        <v>84</v>
      </c>
      <c r="C89" s="30"/>
      <c r="D89" s="30"/>
      <c r="E89" s="33">
        <f t="shared" si="2"/>
        <v>0</v>
      </c>
      <c r="F89" s="9"/>
      <c r="G89" s="9"/>
      <c r="H89" s="9"/>
      <c r="I89" s="9"/>
      <c r="J89" s="9"/>
      <c r="K89" s="9"/>
      <c r="L89" s="9"/>
      <c r="M89" s="9"/>
    </row>
    <row r="90" spans="1:13" s="5" customFormat="1" ht="12.75" customHeight="1">
      <c r="A90" s="18">
        <v>1.5</v>
      </c>
      <c r="B90" s="20" t="s">
        <v>85</v>
      </c>
      <c r="C90" s="30"/>
      <c r="D90" s="30"/>
      <c r="E90" s="33">
        <f t="shared" si="2"/>
        <v>0</v>
      </c>
      <c r="F90" s="9"/>
      <c r="G90" s="9"/>
      <c r="H90" s="9"/>
      <c r="I90" s="9"/>
      <c r="J90" s="9"/>
      <c r="K90" s="9"/>
      <c r="L90" s="9"/>
      <c r="M90" s="9"/>
    </row>
    <row r="91" spans="1:13" s="5" customFormat="1" ht="12.75" customHeight="1">
      <c r="A91" s="18">
        <v>1.6</v>
      </c>
      <c r="B91" s="40" t="s">
        <v>105</v>
      </c>
      <c r="C91" s="30"/>
      <c r="D91" s="30"/>
      <c r="E91" s="33">
        <f t="shared" si="2"/>
        <v>0</v>
      </c>
      <c r="F91" s="9"/>
      <c r="G91" s="9"/>
      <c r="H91" s="9"/>
      <c r="I91" s="9"/>
      <c r="J91" s="9"/>
      <c r="K91" s="9"/>
      <c r="L91" s="9"/>
      <c r="M91" s="9"/>
    </row>
    <row r="92" spans="1:13" s="5" customFormat="1" ht="12.75" customHeight="1">
      <c r="A92" s="18">
        <v>1.7</v>
      </c>
      <c r="B92" s="41"/>
      <c r="C92" s="30"/>
      <c r="D92" s="30"/>
      <c r="E92" s="33">
        <f t="shared" si="2"/>
        <v>0</v>
      </c>
      <c r="F92" s="9"/>
      <c r="G92" s="9"/>
      <c r="H92" s="9"/>
      <c r="I92" s="9"/>
      <c r="J92" s="9"/>
      <c r="K92" s="9"/>
      <c r="L92" s="9"/>
      <c r="M92" s="9"/>
    </row>
    <row r="93" spans="1:13" s="5" customFormat="1" ht="12.75" customHeight="1">
      <c r="A93" s="18">
        <v>1.8</v>
      </c>
      <c r="B93" s="21"/>
      <c r="C93" s="30"/>
      <c r="D93" s="30"/>
      <c r="E93" s="33">
        <f t="shared" si="2"/>
        <v>0</v>
      </c>
      <c r="F93" s="9"/>
      <c r="G93" s="9"/>
      <c r="H93" s="9"/>
      <c r="I93" s="9"/>
      <c r="J93" s="9"/>
      <c r="K93" s="9"/>
      <c r="L93" s="9"/>
      <c r="M93" s="9"/>
    </row>
    <row r="94" spans="1:13" s="5" customFormat="1" ht="12.75" customHeight="1">
      <c r="A94" s="18">
        <v>2</v>
      </c>
      <c r="B94" s="21" t="s">
        <v>25</v>
      </c>
      <c r="C94" s="50"/>
      <c r="D94" s="50">
        <v>395</v>
      </c>
      <c r="E94" s="33">
        <f t="shared" si="2"/>
        <v>395</v>
      </c>
      <c r="F94" s="9"/>
      <c r="G94" s="9"/>
      <c r="H94" s="9"/>
      <c r="I94" s="9"/>
      <c r="J94" s="9"/>
      <c r="K94" s="9"/>
      <c r="L94" s="9"/>
      <c r="M94" s="9"/>
    </row>
    <row r="95" spans="1:13" s="5" customFormat="1" ht="12.75" customHeight="1">
      <c r="A95" s="18">
        <v>2.1</v>
      </c>
      <c r="B95" s="21" t="s">
        <v>86</v>
      </c>
      <c r="C95" s="30"/>
      <c r="D95" s="30">
        <v>395</v>
      </c>
      <c r="E95" s="33">
        <f t="shared" si="2"/>
        <v>395</v>
      </c>
      <c r="F95" s="9"/>
      <c r="G95" s="9"/>
      <c r="H95" s="9"/>
      <c r="I95" s="9"/>
      <c r="J95" s="9"/>
      <c r="K95" s="9"/>
      <c r="L95" s="9"/>
      <c r="M95" s="9"/>
    </row>
    <row r="96" spans="1:13" s="5" customFormat="1" ht="12.75" customHeight="1">
      <c r="A96" s="18">
        <v>2.2</v>
      </c>
      <c r="B96" s="22" t="s">
        <v>87</v>
      </c>
      <c r="C96" s="30"/>
      <c r="D96" s="30"/>
      <c r="E96" s="33">
        <f t="shared" si="2"/>
        <v>0</v>
      </c>
      <c r="F96" s="9"/>
      <c r="G96" s="9"/>
      <c r="H96" s="9"/>
      <c r="I96" s="9"/>
      <c r="J96" s="9"/>
      <c r="K96" s="9"/>
      <c r="L96" s="9"/>
      <c r="M96" s="9"/>
    </row>
    <row r="97" spans="1:13" s="5" customFormat="1" ht="12.75" customHeight="1">
      <c r="A97" s="18">
        <v>2.3</v>
      </c>
      <c r="B97" s="21" t="s">
        <v>88</v>
      </c>
      <c r="C97" s="30"/>
      <c r="D97" s="30"/>
      <c r="E97" s="33">
        <f t="shared" si="2"/>
        <v>0</v>
      </c>
      <c r="F97" s="9"/>
      <c r="G97" s="9"/>
      <c r="H97" s="9"/>
      <c r="I97" s="9"/>
      <c r="J97" s="9"/>
      <c r="K97" s="9"/>
      <c r="L97" s="9"/>
      <c r="M97" s="9"/>
    </row>
    <row r="98" spans="1:13" s="5" customFormat="1" ht="12.75" customHeight="1">
      <c r="A98" s="18">
        <v>3</v>
      </c>
      <c r="B98" s="39" t="s">
        <v>101</v>
      </c>
      <c r="C98" s="30"/>
      <c r="D98" s="30">
        <v>268</v>
      </c>
      <c r="E98" s="33">
        <f t="shared" si="2"/>
        <v>268</v>
      </c>
      <c r="F98" s="9"/>
      <c r="G98" s="9"/>
      <c r="H98" s="9"/>
      <c r="I98" s="9"/>
      <c r="J98" s="9"/>
      <c r="K98" s="9"/>
      <c r="L98" s="9"/>
      <c r="M98" s="9"/>
    </row>
    <row r="99" spans="1:13" s="23" customFormat="1" ht="47.25" customHeight="1">
      <c r="A99" s="31" t="s">
        <v>3</v>
      </c>
      <c r="B99" s="32" t="s">
        <v>8</v>
      </c>
      <c r="C99" s="49"/>
      <c r="D99" s="49">
        <v>807.9</v>
      </c>
      <c r="E99" s="33">
        <f t="shared" si="2"/>
        <v>807.9</v>
      </c>
      <c r="F99" s="28"/>
      <c r="G99" s="28"/>
      <c r="H99" s="28"/>
      <c r="I99" s="28"/>
      <c r="J99" s="28"/>
      <c r="K99" s="28"/>
      <c r="L99" s="28"/>
      <c r="M99" s="28"/>
    </row>
    <row r="100" spans="1:13" s="23" customFormat="1" ht="18" customHeight="1">
      <c r="A100" s="45"/>
      <c r="B100" s="51"/>
      <c r="C100" s="52"/>
      <c r="D100" s="52"/>
      <c r="E100" s="46"/>
      <c r="F100" s="28"/>
      <c r="G100" s="28"/>
      <c r="H100" s="28"/>
      <c r="I100" s="28"/>
      <c r="J100" s="28"/>
      <c r="K100" s="28"/>
      <c r="L100" s="28"/>
      <c r="M100" s="28"/>
    </row>
    <row r="101" spans="1:13" s="5" customFormat="1" ht="12.75" customHeight="1">
      <c r="A101" s="13"/>
      <c r="B101" s="42" t="s">
        <v>67</v>
      </c>
      <c r="C101" s="53"/>
      <c r="D101" s="91" t="s">
        <v>123</v>
      </c>
      <c r="E101" s="91"/>
      <c r="F101" s="9"/>
      <c r="G101" s="9"/>
      <c r="H101" s="9"/>
      <c r="I101" s="9"/>
      <c r="J101" s="9"/>
      <c r="K101" s="9"/>
      <c r="L101" s="9"/>
      <c r="M101" s="9"/>
    </row>
    <row r="102" spans="1:13" s="7" customFormat="1" ht="12.75" customHeight="1">
      <c r="A102" s="13"/>
      <c r="B102" s="13" t="s">
        <v>89</v>
      </c>
      <c r="C102" s="53"/>
      <c r="D102" s="92" t="s">
        <v>66</v>
      </c>
      <c r="E102" s="92"/>
      <c r="F102" s="6"/>
      <c r="G102" s="6"/>
      <c r="H102" s="6"/>
      <c r="I102" s="6"/>
      <c r="J102" s="6"/>
      <c r="K102" s="6"/>
      <c r="L102" s="6"/>
      <c r="M102" s="6"/>
    </row>
    <row r="103" spans="1:13" s="7" customFormat="1" ht="12.75" customHeight="1">
      <c r="A103" s="13"/>
      <c r="B103" s="43" t="s">
        <v>68</v>
      </c>
      <c r="C103" s="53"/>
      <c r="D103" s="91" t="s">
        <v>121</v>
      </c>
      <c r="E103" s="91"/>
      <c r="F103" s="6"/>
      <c r="G103" s="6"/>
      <c r="H103" s="6"/>
      <c r="I103" s="6"/>
      <c r="J103" s="6"/>
      <c r="K103" s="6"/>
      <c r="L103" s="6"/>
      <c r="M103" s="6"/>
    </row>
    <row r="104" spans="1:13" s="7" customFormat="1" ht="12.75" customHeight="1">
      <c r="A104" s="13"/>
      <c r="B104" s="13"/>
      <c r="C104" s="53"/>
      <c r="D104" s="93" t="s">
        <v>66</v>
      </c>
      <c r="E104" s="93"/>
      <c r="F104" s="6"/>
      <c r="G104" s="6"/>
      <c r="H104" s="6"/>
      <c r="I104" s="6"/>
      <c r="J104" s="6"/>
      <c r="K104" s="6"/>
      <c r="L104" s="6"/>
      <c r="M104" s="6"/>
    </row>
    <row r="105" spans="1:13" s="7" customFormat="1" ht="12.75" customHeight="1">
      <c r="A105" s="13"/>
      <c r="B105" s="44" t="s">
        <v>5</v>
      </c>
      <c r="C105" s="53"/>
      <c r="D105" s="53"/>
      <c r="E105" s="13"/>
      <c r="F105" s="6"/>
      <c r="G105" s="6"/>
      <c r="H105" s="6"/>
      <c r="I105" s="6"/>
      <c r="J105" s="6"/>
      <c r="K105" s="6"/>
      <c r="L105" s="6"/>
      <c r="M105" s="6"/>
    </row>
  </sheetData>
  <sheetProtection/>
  <mergeCells count="7">
    <mergeCell ref="D101:E101"/>
    <mergeCell ref="D102:E102"/>
    <mergeCell ref="D103:E103"/>
    <mergeCell ref="D104:E104"/>
    <mergeCell ref="A1:E1"/>
    <mergeCell ref="A2:E2"/>
    <mergeCell ref="A3:E3"/>
  </mergeCells>
  <printOptions/>
  <pageMargins left="0.33" right="0.24" top="0.26" bottom="0.27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VectorPlus_2016</cp:lastModifiedBy>
  <cp:lastPrinted>2017-12-26T08:35:15Z</cp:lastPrinted>
  <dcterms:created xsi:type="dcterms:W3CDTF">1996-10-14T23:33:28Z</dcterms:created>
  <dcterms:modified xsi:type="dcterms:W3CDTF">2018-01-19T07:21:07Z</dcterms:modified>
  <cp:category/>
  <cp:version/>
  <cp:contentType/>
  <cp:contentStatus/>
</cp:coreProperties>
</file>