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75" windowWidth="15600" windowHeight="418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<sst xmlns="http://schemas.openxmlformats.org/spreadsheetml/2006/main" count="284" uniqueCount="136">
  <si>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</si>
  <si>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</si>
  <si>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</si>
  <si>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</si>
  <si>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</si>
  <si>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</si>
  <si>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</si>
  <si>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</si>
  <si>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</si>
  <si>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</si>
  <si>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</si>
  <si>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</si>
  <si>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</si>
  <si>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</si>
  <si>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</si>
  <si>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</si>
  <si>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</si>
  <si>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</si>
  <si>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</si>
  <si>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</si>
  <si>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</si>
  <si>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</si>
  <si>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</si>
  <si>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</si>
  <si>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</si>
  <si>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</si>
  <si>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</si>
  <si>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</si>
  <si>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</si>
  <si>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</si>
  <si>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</si>
  <si>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</si>
  <si>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</si>
  <si>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</si>
  <si>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</si>
  <si>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</si>
  <si>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</si>
  <si>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</si>
  <si>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</si>
  <si>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</si>
  <si>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</si>
  <si>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</si>
  <si>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</si>
  <si>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</si>
  <si>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</si>
  <si>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</si>
  <si>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</si>
  <si>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</si>
  <si>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</si>
  <si>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</si>
  <si>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</si>
  <si>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</si>
  <si>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</si>
  <si>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</si>
  <si>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</si>
  <si>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</si>
  <si>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</si>
  <si>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</si>
  <si>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</si>
  <si>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</si>
  <si>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</si>
  <si>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</si>
  <si>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</si>
  <si>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</si>
  <si>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</si>
  <si>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</si>
  <si>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</si>
  <si>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</si>
  <si>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</si>
  <si>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</si>
  <si>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</si>
  <si>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</si>
  <si>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</si>
  <si>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</si>
  <si>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</si>
  <si>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</si>
  <si>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</si>
  <si>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</si>
  <si>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</si>
  <si>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</si>
  <si>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</si>
  <si>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</si>
  <si>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</si>
  <si>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</si>
  <si>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</si>
  <si>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</si>
  <si>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</si>
  <si>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</si>
  <si>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</si>
  <si>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</si>
  <si>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</si>
  <si>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</si>
  <si>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</si>
  <si>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</si>
  <si>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</si>
  <si>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</si>
  <si>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</si>
  <si>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</si>
  <si>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</si>
  <si>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</si>
  <si>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</si>
  <si>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</si>
  <si>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</si>
  <si>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</si>
  <si>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</si>
  <si>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</si>
  <si>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</si>
  <si>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</si>
  <si>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</si>
  <si>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</si>
  <si>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</si>
  <si>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</si>
  <si>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</si>
  <si>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</si>
  <si>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</si>
  <si>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</si>
  <si>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</si>
  <si>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</si>
  <si>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</si>
  <si>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</si>
  <si>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</si>
  <si>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</si>
  <si>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</si>
  <si>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</si>
  <si>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</si>
  <si>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Գետարգելի հիմնական դպրոց » ՊՈԱԿ-ի </t>
  </si>
  <si>
    <t>գումար /հազ.դրամ/</t>
  </si>
  <si>
    <t>Այլ ծախսերի գծով</t>
  </si>
  <si>
    <t xml:space="preserve"> « Գետարգելի հիմնական դպրոց » ՊՈԱԿ-ի </t>
  </si>
  <si>
    <t>2017թ. հաստատված և ճշտված եկամուտների ու ծախսերի նախահաշիվների համեմատական ցուցանիշների վերաբերյալ</t>
  </si>
  <si>
    <t>Շենքերի և շինությունների նորոգում</t>
  </si>
  <si>
    <t>Վարչական սարքավորումներ</t>
  </si>
  <si>
    <t>ԸՆԴԱՄԵՆԸ ԵԿԱՄՈՒՏՆԵՐ</t>
  </si>
  <si>
    <t xml:space="preserve"> «Գետարգելի հիմնական դպրոց» ՊՈԱԿ-ի </t>
  </si>
  <si>
    <t>Արեքնազ Տասալյան</t>
  </si>
  <si>
    <t>Կարինե Հովսեփյան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</si>
</sst>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 wrapText="1"/>
      <protection hidden="1"/>
    </xf>
    <xf numFmtId="190" fontId="15" fillId="0" borderId="10" xfId="0" applyNumberFormat="1" applyFont="1" applyBorder="1" applyAlignment="1" applyProtection="1">
      <alignment horizontal="center" vertical="center" wrapText="1"/>
      <protection hidden="1"/>
    </xf>
    <xf numFmtId="190" fontId="0" fillId="0" borderId="10" xfId="0" applyNumberFormat="1" applyBorder="1" applyAlignment="1" applyProtection="1">
      <alignment horizontal="center" vertical="center" wrapText="1"/>
      <protection hidden="1"/>
    </xf>
    <xf numFmtId="190" fontId="20" fillId="0" borderId="10" xfId="0" applyNumberFormat="1" applyFont="1" applyBorder="1" applyAlignment="1" applyProtection="1">
      <alignment horizontal="center" vertical="center" wrapText="1"/>
      <protection hidden="1"/>
    </xf>
    <xf numFmtId="190" fontId="20" fillId="0" borderId="12" xfId="0" applyNumberFormat="1" applyFont="1" applyBorder="1" applyAlignment="1" applyProtection="1">
      <alignment horizontal="center" vertical="center" wrapText="1"/>
      <protection hidden="1"/>
    </xf>
    <xf numFmtId="190" fontId="15" fillId="0" borderId="13" xfId="0" applyNumberFormat="1" applyFont="1" applyBorder="1" applyAlignment="1" applyProtection="1">
      <alignment horizontal="center" vertical="center" wrapText="1"/>
      <protection hidden="1"/>
    </xf>
    <xf numFmtId="190" fontId="15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190" fontId="1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90" fontId="2" fillId="0" borderId="17" xfId="0" applyNumberFormat="1" applyFont="1" applyBorder="1" applyAlignment="1" applyProtection="1">
      <alignment horizontal="center" vertical="center"/>
      <protection hidden="1"/>
    </xf>
    <xf numFmtId="190" fontId="15" fillId="0" borderId="17" xfId="0" applyNumberFormat="1" applyFont="1" applyBorder="1" applyAlignment="1" applyProtection="1">
      <alignment horizontal="center" vertical="center"/>
      <protection hidden="1"/>
    </xf>
    <xf numFmtId="190" fontId="2" fillId="0" borderId="17" xfId="0" applyNumberFormat="1" applyFont="1" applyBorder="1" applyAlignment="1" applyProtection="1">
      <alignment horizontal="center" vertical="center" wrapText="1"/>
      <protection hidden="1"/>
    </xf>
    <xf numFmtId="190" fontId="20" fillId="0" borderId="17" xfId="0" applyNumberFormat="1" applyFont="1" applyBorder="1" applyAlignment="1" applyProtection="1">
      <alignment horizontal="center" vertical="center"/>
      <protection hidden="1"/>
    </xf>
    <xf numFmtId="190" fontId="20" fillId="0" borderId="18" xfId="0" applyNumberFormat="1" applyFont="1" applyBorder="1" applyAlignment="1" applyProtection="1">
      <alignment horizontal="center" vertical="center"/>
      <protection hidden="1"/>
    </xf>
    <xf numFmtId="190" fontId="15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 locked="0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19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 locked="0"/>
    </xf>
    <xf numFmtId="0" fontId="20" fillId="0" borderId="25" xfId="0" applyFont="1" applyFill="1" applyBorder="1" applyAlignment="1">
      <alignment vertical="center" wrapText="1"/>
    </xf>
    <xf numFmtId="190" fontId="2" fillId="0" borderId="20" xfId="0" applyNumberFormat="1" applyFont="1" applyFill="1" applyBorder="1" applyAlignment="1">
      <alignment/>
    </xf>
    <xf numFmtId="190" fontId="2" fillId="33" borderId="20" xfId="0" applyNumberFormat="1" applyFont="1" applyFill="1" applyBorder="1" applyAlignment="1">
      <alignment/>
    </xf>
    <xf numFmtId="190" fontId="2" fillId="0" borderId="26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Border="1" applyAlignment="1" applyProtection="1">
      <alignment vertical="center"/>
      <protection locked="0"/>
    </xf>
    <xf numFmtId="190" fontId="14" fillId="33" borderId="10" xfId="0" applyNumberFormat="1" applyFont="1" applyFill="1" applyBorder="1" applyAlignment="1" applyProtection="1">
      <alignment horizontal="center" vertical="center"/>
      <protection locked="0"/>
    </xf>
    <xf numFmtId="19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hidden="1"/>
    </xf>
    <xf numFmtId="190" fontId="2" fillId="0" borderId="12" xfId="0" applyNumberFormat="1" applyFont="1" applyBorder="1" applyAlignment="1" applyProtection="1">
      <alignment horizontal="center" vertical="center" wrapText="1"/>
      <protection hidden="1"/>
    </xf>
    <xf numFmtId="190" fontId="2" fillId="0" borderId="12" xfId="0" applyNumberFormat="1" applyFont="1" applyBorder="1" applyAlignment="1" applyProtection="1">
      <alignment horizontal="center" vertical="center"/>
      <protection hidden="1"/>
    </xf>
    <xf numFmtId="19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>
      <alignment/>
    </xf>
    <xf numFmtId="190" fontId="15" fillId="0" borderId="14" xfId="0" applyNumberFormat="1" applyFont="1" applyBorder="1" applyAlignment="1" applyProtection="1">
      <alignment horizontal="center" vertical="center" wrapText="1"/>
      <protection hidden="1"/>
    </xf>
    <xf numFmtId="190" fontId="15" fillId="0" borderId="16" xfId="0" applyNumberFormat="1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190" fontId="15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>
      <alignment/>
    </xf>
    <xf numFmtId="190" fontId="15" fillId="0" borderId="25" xfId="0" applyNumberFormat="1" applyFont="1" applyFill="1" applyBorder="1" applyAlignment="1">
      <alignment/>
    </xf>
    <xf numFmtId="0" fontId="17" fillId="0" borderId="17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190" fontId="14" fillId="0" borderId="12" xfId="0" applyNumberFormat="1" applyFont="1" applyBorder="1" applyAlignment="1" applyProtection="1">
      <alignment horizontal="center" vertical="center" wrapText="1"/>
      <protection locked="0"/>
    </xf>
    <xf numFmtId="190" fontId="14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locked="0"/>
    </xf>
    <xf numFmtId="190" fontId="14" fillId="0" borderId="14" xfId="0" applyNumberFormat="1" applyFont="1" applyBorder="1" applyAlignment="1" applyProtection="1">
      <alignment horizontal="center" vertical="center" wrapText="1"/>
      <protection locked="0"/>
    </xf>
    <xf numFmtId="190" fontId="17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190" fontId="17" fillId="0" borderId="13" xfId="0" applyNumberFormat="1" applyFont="1" applyBorder="1" applyAlignment="1" applyProtection="1">
      <alignment horizontal="center" vertical="center" wrapText="1"/>
      <protection hidden="1"/>
    </xf>
    <xf numFmtId="190" fontId="17" fillId="0" borderId="28" xfId="0" applyNumberFormat="1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vertical="center"/>
      <protection locked="0"/>
    </xf>
    <xf numFmtId="190" fontId="14" fillId="0" borderId="14" xfId="0" applyNumberFormat="1" applyFont="1" applyBorder="1" applyAlignment="1" applyProtection="1">
      <alignment horizontal="center" vertical="center"/>
      <protection locked="0"/>
    </xf>
    <xf numFmtId="190" fontId="17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hidden="1"/>
    </xf>
    <xf numFmtId="190" fontId="10" fillId="0" borderId="12" xfId="57" applyNumberFormat="1" applyFont="1" applyFill="1" applyBorder="1" applyAlignment="1" applyProtection="1">
      <alignment horizontal="center" vertical="center"/>
      <protection locked="0"/>
    </xf>
    <xf numFmtId="190" fontId="8" fillId="0" borderId="12" xfId="57" applyNumberFormat="1" applyFont="1" applyBorder="1" applyAlignment="1" applyProtection="1">
      <alignment horizontal="center" vertical="center"/>
      <protection hidden="1"/>
    </xf>
    <xf numFmtId="0" fontId="8" fillId="0" borderId="14" xfId="57" applyNumberFormat="1" applyFont="1" applyBorder="1" applyAlignment="1" applyProtection="1">
      <alignment horizontal="right" vertical="center"/>
      <protection hidden="1"/>
    </xf>
    <xf numFmtId="191" fontId="8" fillId="0" borderId="14" xfId="57" applyNumberFormat="1" applyFont="1" applyBorder="1" applyAlignment="1" applyProtection="1">
      <alignment horizontal="left" vertical="center" wrapText="1"/>
      <protection hidden="1"/>
    </xf>
    <xf numFmtId="190" fontId="8" fillId="0" borderId="14" xfId="57" applyNumberFormat="1" applyFont="1" applyFill="1" applyBorder="1" applyAlignment="1" applyProtection="1">
      <alignment horizontal="center" vertical="center"/>
      <protection hidden="1"/>
    </xf>
    <xf numFmtId="190" fontId="8" fillId="0" borderId="14" xfId="57" applyNumberFormat="1" applyFont="1" applyBorder="1" applyAlignment="1" applyProtection="1">
      <alignment horizontal="center" vertical="center"/>
      <protection hidden="1"/>
    </xf>
    <xf numFmtId="0" fontId="8" fillId="0" borderId="27" xfId="57" applyNumberFormat="1" applyFont="1" applyBorder="1" applyAlignment="1" applyProtection="1">
      <alignment horizontal="center" vertical="center"/>
      <protection hidden="1"/>
    </xf>
    <xf numFmtId="191" fontId="8" fillId="0" borderId="13" xfId="57" applyNumberFormat="1" applyFont="1" applyBorder="1" applyAlignment="1" applyProtection="1">
      <alignment horizontal="left" vertical="center" wrapText="1"/>
      <protection hidden="1"/>
    </xf>
    <xf numFmtId="190" fontId="8" fillId="0" borderId="13" xfId="57" applyNumberFormat="1" applyFont="1" applyFill="1" applyBorder="1" applyAlignment="1" applyProtection="1">
      <alignment horizontal="center" vertical="center"/>
      <protection hidden="1"/>
    </xf>
    <xf numFmtId="190" fontId="8" fillId="0" borderId="28" xfId="57" applyNumberFormat="1" applyFont="1" applyBorder="1" applyAlignment="1" applyProtection="1">
      <alignment horizontal="center" vertical="center"/>
      <protection hidden="1"/>
    </xf>
    <xf numFmtId="0" fontId="10" fillId="0" borderId="12" xfId="57" applyNumberFormat="1" applyFont="1" applyBorder="1" applyAlignment="1" applyProtection="1">
      <alignment horizontal="center" vertical="center"/>
      <protection locked="0"/>
    </xf>
    <xf numFmtId="191" fontId="10" fillId="0" borderId="12" xfId="57" applyNumberFormat="1" applyFont="1" applyBorder="1" applyAlignment="1" applyProtection="1">
      <alignment vertical="center" wrapText="1"/>
      <protection hidden="1"/>
    </xf>
    <xf numFmtId="0" fontId="8" fillId="0" borderId="12" xfId="57" applyNumberFormat="1" applyFont="1" applyBorder="1" applyAlignment="1" applyProtection="1">
      <alignment horizontal="center" vertical="center"/>
      <protection hidden="1"/>
    </xf>
    <xf numFmtId="191" fontId="8" fillId="0" borderId="12" xfId="57" applyNumberFormat="1" applyFont="1" applyBorder="1" applyAlignment="1" applyProtection="1">
      <alignment horizontal="left" vertical="center" wrapText="1"/>
      <protection hidden="1"/>
    </xf>
    <xf numFmtId="19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190" fontId="10" fillId="0" borderId="14" xfId="57" applyNumberFormat="1" applyFont="1" applyFill="1" applyBorder="1" applyAlignment="1" applyProtection="1">
      <alignment horizontal="center" vertical="center"/>
      <protection locked="0"/>
    </xf>
    <xf numFmtId="190" fontId="8" fillId="33" borderId="13" xfId="57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5">
      <selection activeCell="H29" sqref="H2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6" width="10.00390625" style="2" customWidth="1"/>
    <col min="7" max="9" width="9.140625" style="2" customWidth="1"/>
    <col min="10" max="10" width="10.140625" style="2" bestFit="1" customWidth="1"/>
    <col min="11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208" t="s">
        <v>10</v>
      </c>
      <c r="B2" s="208"/>
      <c r="C2" s="208"/>
      <c r="D2" s="208"/>
      <c r="E2" s="208"/>
    </row>
    <row r="3" spans="1:5" ht="14.25">
      <c r="A3" s="206" t="s">
        <v>125</v>
      </c>
      <c r="B3" s="206"/>
      <c r="C3" s="206"/>
      <c r="D3" s="206"/>
      <c r="E3" s="206"/>
    </row>
    <row r="4" spans="1:5" ht="15" thickBot="1">
      <c r="A4" s="206" t="s">
        <v>97</v>
      </c>
      <c r="B4" s="206"/>
      <c r="C4" s="206"/>
      <c r="D4" s="206"/>
      <c r="E4" s="206"/>
    </row>
    <row r="5" spans="1:6" ht="24.75" customHeight="1" thickBot="1">
      <c r="A5" s="138"/>
      <c r="B5" s="124"/>
      <c r="C5" s="112"/>
      <c r="D5" s="112"/>
      <c r="E5" s="113"/>
      <c r="F5" s="144" t="s">
        <v>126</v>
      </c>
    </row>
    <row r="6" spans="1:6" ht="14.25">
      <c r="A6" s="139" t="s">
        <v>0</v>
      </c>
      <c r="B6" s="125" t="s">
        <v>34</v>
      </c>
      <c r="C6" s="111"/>
      <c r="D6" s="111"/>
      <c r="E6" s="114"/>
      <c r="F6" s="122"/>
    </row>
    <row r="7" spans="1:6" ht="15" customHeight="1">
      <c r="A7" s="140">
        <v>1</v>
      </c>
      <c r="B7" s="126" t="s">
        <v>35</v>
      </c>
      <c r="C7" s="103"/>
      <c r="D7" s="103"/>
      <c r="E7" s="115"/>
      <c r="F7" s="123">
        <f>F8+F9+F11+F20</f>
        <v>38865.7</v>
      </c>
    </row>
    <row r="8" spans="1:6" ht="15" customHeight="1">
      <c r="A8" s="141">
        <v>1.1</v>
      </c>
      <c r="B8" s="127" t="s">
        <v>112</v>
      </c>
      <c r="C8" s="103"/>
      <c r="D8" s="104"/>
      <c r="E8" s="116"/>
      <c r="F8" s="123">
        <v>17328.5</v>
      </c>
    </row>
    <row r="9" spans="1:6" ht="15" customHeight="1">
      <c r="A9" s="141">
        <v>1.2</v>
      </c>
      <c r="B9" s="127" t="s">
        <v>113</v>
      </c>
      <c r="C9" s="103"/>
      <c r="D9" s="104"/>
      <c r="E9" s="116"/>
      <c r="F9" s="123">
        <v>19848.9</v>
      </c>
    </row>
    <row r="10" spans="1:6" ht="15" customHeight="1">
      <c r="A10" s="141">
        <v>1.3</v>
      </c>
      <c r="B10" s="127" t="s">
        <v>114</v>
      </c>
      <c r="C10" s="103"/>
      <c r="D10" s="104"/>
      <c r="E10" s="116"/>
      <c r="F10" s="123"/>
    </row>
    <row r="11" spans="1:6" ht="15" customHeight="1">
      <c r="A11" s="141">
        <v>1.4</v>
      </c>
      <c r="B11" s="127" t="s">
        <v>116</v>
      </c>
      <c r="C11" s="103"/>
      <c r="D11" s="104"/>
      <c r="E11" s="116"/>
      <c r="F11" s="123">
        <v>1646.6</v>
      </c>
    </row>
    <row r="12" spans="1:6" ht="15" customHeight="1">
      <c r="A12" s="141">
        <v>1.5</v>
      </c>
      <c r="B12" s="127" t="s">
        <v>115</v>
      </c>
      <c r="C12" s="103"/>
      <c r="D12" s="103"/>
      <c r="E12" s="116"/>
      <c r="F12" s="123"/>
    </row>
    <row r="13" spans="1:6" ht="15" customHeight="1">
      <c r="A13" s="141"/>
      <c r="B13" s="127" t="s">
        <v>112</v>
      </c>
      <c r="C13" s="103"/>
      <c r="D13" s="104"/>
      <c r="E13" s="116"/>
      <c r="F13" s="123"/>
    </row>
    <row r="14" spans="1:6" ht="15" customHeight="1">
      <c r="A14" s="141"/>
      <c r="B14" s="127" t="s">
        <v>113</v>
      </c>
      <c r="C14" s="103"/>
      <c r="D14" s="104"/>
      <c r="E14" s="116"/>
      <c r="F14" s="123"/>
    </row>
    <row r="15" spans="1:6" ht="15" customHeight="1">
      <c r="A15" s="141">
        <v>1.6</v>
      </c>
      <c r="B15" s="127" t="s">
        <v>117</v>
      </c>
      <c r="C15" s="103"/>
      <c r="D15" s="103"/>
      <c r="E15" s="116"/>
      <c r="F15" s="123"/>
    </row>
    <row r="16" spans="1:6" ht="15" customHeight="1">
      <c r="A16" s="141"/>
      <c r="B16" s="127" t="s">
        <v>112</v>
      </c>
      <c r="C16" s="103"/>
      <c r="D16" s="104"/>
      <c r="E16" s="116"/>
      <c r="F16" s="123"/>
    </row>
    <row r="17" spans="1:6" ht="15" customHeight="1">
      <c r="A17" s="141"/>
      <c r="B17" s="127" t="s">
        <v>113</v>
      </c>
      <c r="C17" s="103"/>
      <c r="D17" s="104"/>
      <c r="E17" s="116"/>
      <c r="F17" s="123"/>
    </row>
    <row r="18" spans="1:6" ht="15" customHeight="1">
      <c r="A18" s="141">
        <v>1.7</v>
      </c>
      <c r="B18" s="127" t="s">
        <v>118</v>
      </c>
      <c r="C18" s="103"/>
      <c r="D18" s="104"/>
      <c r="E18" s="116"/>
      <c r="F18" s="123"/>
    </row>
    <row r="19" spans="1:6" ht="15" customHeight="1">
      <c r="A19" s="141">
        <v>1.8</v>
      </c>
      <c r="B19" s="127" t="s">
        <v>119</v>
      </c>
      <c r="C19" s="103"/>
      <c r="D19" s="104"/>
      <c r="E19" s="116"/>
      <c r="F19" s="123"/>
    </row>
    <row r="20" spans="1:6" ht="15" customHeight="1">
      <c r="A20" s="141">
        <v>1.9</v>
      </c>
      <c r="B20" s="126" t="s">
        <v>36</v>
      </c>
      <c r="C20" s="103"/>
      <c r="D20" s="104"/>
      <c r="E20" s="116"/>
      <c r="F20" s="123">
        <v>41.7</v>
      </c>
    </row>
    <row r="21" spans="1:6" ht="15" customHeight="1">
      <c r="A21" s="140">
        <v>2</v>
      </c>
      <c r="B21" s="128" t="s">
        <v>37</v>
      </c>
      <c r="C21" s="103"/>
      <c r="D21" s="104"/>
      <c r="E21" s="116"/>
      <c r="F21" s="123"/>
    </row>
    <row r="22" spans="1:6" ht="15" customHeight="1">
      <c r="A22" s="140">
        <v>3</v>
      </c>
      <c r="B22" s="128" t="s">
        <v>39</v>
      </c>
      <c r="C22" s="103"/>
      <c r="D22" s="104"/>
      <c r="E22" s="116"/>
      <c r="F22" s="123"/>
    </row>
    <row r="23" spans="1:6" ht="13.5" customHeight="1">
      <c r="A23" s="140">
        <v>2</v>
      </c>
      <c r="B23" s="127" t="s">
        <v>32</v>
      </c>
      <c r="C23" s="105"/>
      <c r="D23" s="104"/>
      <c r="E23" s="116"/>
      <c r="F23" s="123"/>
    </row>
    <row r="24" spans="1:6" ht="13.5" customHeight="1">
      <c r="A24" s="140">
        <v>3</v>
      </c>
      <c r="B24" s="128" t="s">
        <v>40</v>
      </c>
      <c r="C24" s="105"/>
      <c r="D24" s="104"/>
      <c r="E24" s="116"/>
      <c r="F24" s="123"/>
    </row>
    <row r="25" spans="1:6" ht="13.5" customHeight="1">
      <c r="A25" s="140">
        <v>6</v>
      </c>
      <c r="B25" s="127" t="s">
        <v>99</v>
      </c>
      <c r="C25" s="105"/>
      <c r="D25" s="104"/>
      <c r="E25" s="116"/>
      <c r="F25" s="123"/>
    </row>
    <row r="26" spans="1:6" ht="13.5" customHeight="1">
      <c r="A26" s="140">
        <v>4</v>
      </c>
      <c r="B26" s="127" t="s">
        <v>42</v>
      </c>
      <c r="C26" s="105"/>
      <c r="D26" s="104"/>
      <c r="E26" s="116"/>
      <c r="F26" s="123"/>
    </row>
    <row r="27" spans="1:6" ht="13.5" customHeight="1">
      <c r="A27" s="140">
        <v>8</v>
      </c>
      <c r="B27" s="127" t="s">
        <v>100</v>
      </c>
      <c r="C27" s="105"/>
      <c r="D27" s="104"/>
      <c r="E27" s="116"/>
      <c r="F27" s="123"/>
    </row>
    <row r="28" spans="1:6" ht="13.5" customHeight="1">
      <c r="A28" s="140">
        <v>4</v>
      </c>
      <c r="B28" s="128" t="s">
        <v>26</v>
      </c>
      <c r="C28" s="105"/>
      <c r="D28" s="104"/>
      <c r="E28" s="116"/>
      <c r="F28" s="123"/>
    </row>
    <row r="29" spans="1:6" ht="13.5" customHeight="1">
      <c r="A29" s="140">
        <v>5</v>
      </c>
      <c r="B29" s="127" t="s">
        <v>9</v>
      </c>
      <c r="C29" s="105"/>
      <c r="D29" s="104"/>
      <c r="E29" s="116"/>
      <c r="F29" s="123">
        <v>0.1</v>
      </c>
    </row>
    <row r="30" spans="1:6" ht="13.5">
      <c r="A30" s="140">
        <v>11</v>
      </c>
      <c r="B30" s="129" t="s">
        <v>6</v>
      </c>
      <c r="C30" s="105"/>
      <c r="D30" s="104"/>
      <c r="E30" s="116"/>
      <c r="F30" s="123">
        <v>3611.5</v>
      </c>
    </row>
    <row r="31" spans="1:6" ht="13.5">
      <c r="A31" s="140">
        <v>12</v>
      </c>
      <c r="B31" s="126"/>
      <c r="C31" s="105"/>
      <c r="D31" s="104"/>
      <c r="E31" s="116"/>
      <c r="F31" s="123"/>
    </row>
    <row r="32" spans="1:6" ht="13.5">
      <c r="A32" s="140">
        <v>13</v>
      </c>
      <c r="B32" s="126"/>
      <c r="C32" s="105"/>
      <c r="D32" s="104"/>
      <c r="E32" s="116"/>
      <c r="F32" s="123"/>
    </row>
    <row r="33" spans="1:6" ht="14.25" thickBot="1">
      <c r="A33" s="142">
        <v>14</v>
      </c>
      <c r="B33" s="155" t="s">
        <v>43</v>
      </c>
      <c r="C33" s="156"/>
      <c r="D33" s="157"/>
      <c r="E33" s="158"/>
      <c r="F33" s="159"/>
    </row>
    <row r="34" spans="1:6" ht="15" thickBot="1">
      <c r="A34" s="162"/>
      <c r="B34" s="163" t="s">
        <v>132</v>
      </c>
      <c r="C34" s="110"/>
      <c r="D34" s="164"/>
      <c r="E34" s="121"/>
      <c r="F34" s="165">
        <f>F7+F29+F30</f>
        <v>42477.299999999996</v>
      </c>
    </row>
    <row r="35" spans="1:6" ht="14.25">
      <c r="A35" s="139" t="s">
        <v>1</v>
      </c>
      <c r="B35" s="125" t="s">
        <v>44</v>
      </c>
      <c r="C35" s="160"/>
      <c r="D35" s="160"/>
      <c r="E35" s="161"/>
      <c r="F35" s="122"/>
    </row>
    <row r="36" spans="1:6" ht="13.5" customHeight="1">
      <c r="A36" s="140">
        <v>1</v>
      </c>
      <c r="B36" s="126" t="s">
        <v>107</v>
      </c>
      <c r="C36" s="105"/>
      <c r="D36" s="107"/>
      <c r="E36" s="116"/>
      <c r="F36" s="145">
        <v>36546</v>
      </c>
    </row>
    <row r="37" spans="1:6" ht="13.5" customHeight="1">
      <c r="A37" s="140">
        <v>1.1</v>
      </c>
      <c r="B37" s="131" t="s">
        <v>33</v>
      </c>
      <c r="C37" s="105"/>
      <c r="D37" s="106"/>
      <c r="E37" s="116"/>
      <c r="F37" s="145"/>
    </row>
    <row r="38" spans="1:6" ht="13.5" customHeight="1">
      <c r="A38" s="140">
        <v>2</v>
      </c>
      <c r="B38" s="128" t="s">
        <v>12</v>
      </c>
      <c r="C38" s="105"/>
      <c r="D38" s="106"/>
      <c r="E38" s="116"/>
      <c r="F38" s="145">
        <v>1600</v>
      </c>
    </row>
    <row r="39" spans="1:6" ht="13.5" customHeight="1">
      <c r="A39" s="140">
        <v>3</v>
      </c>
      <c r="B39" s="132" t="s">
        <v>11</v>
      </c>
      <c r="C39" s="105"/>
      <c r="D39" s="106"/>
      <c r="E39" s="116"/>
      <c r="F39" s="145"/>
    </row>
    <row r="40" spans="1:6" ht="13.5" customHeight="1">
      <c r="A40" s="140">
        <v>4</v>
      </c>
      <c r="B40" s="132" t="s">
        <v>13</v>
      </c>
      <c r="C40" s="105"/>
      <c r="D40" s="106"/>
      <c r="E40" s="116"/>
      <c r="F40" s="145">
        <v>120.7</v>
      </c>
    </row>
    <row r="41" spans="1:6" ht="13.5" customHeight="1">
      <c r="A41" s="140">
        <v>5</v>
      </c>
      <c r="B41" s="128" t="s">
        <v>14</v>
      </c>
      <c r="C41" s="105"/>
      <c r="D41" s="106"/>
      <c r="E41" s="116"/>
      <c r="F41" s="145"/>
    </row>
    <row r="42" spans="1:6" ht="13.5" customHeight="1">
      <c r="A42" s="140">
        <v>6</v>
      </c>
      <c r="B42" s="128" t="s">
        <v>46</v>
      </c>
      <c r="C42" s="105"/>
      <c r="D42" s="106"/>
      <c r="E42" s="116"/>
      <c r="F42" s="145">
        <v>30</v>
      </c>
    </row>
    <row r="43" spans="1:6" ht="13.5" customHeight="1">
      <c r="A43" s="140">
        <v>6</v>
      </c>
      <c r="B43" s="132" t="s">
        <v>18</v>
      </c>
      <c r="C43" s="105"/>
      <c r="D43" s="106"/>
      <c r="E43" s="118"/>
      <c r="F43" s="145">
        <f>F44+F45+F46</f>
        <v>46</v>
      </c>
    </row>
    <row r="44" spans="1:6" ht="13.5" customHeight="1">
      <c r="A44" s="140">
        <v>6.1</v>
      </c>
      <c r="B44" s="132" t="s">
        <v>15</v>
      </c>
      <c r="C44" s="105"/>
      <c r="D44" s="106"/>
      <c r="E44" s="116"/>
      <c r="F44" s="145">
        <v>46</v>
      </c>
    </row>
    <row r="45" spans="1:6" ht="13.5" customHeight="1">
      <c r="A45" s="140">
        <v>6.2</v>
      </c>
      <c r="B45" s="128" t="s">
        <v>16</v>
      </c>
      <c r="C45" s="105"/>
      <c r="D45" s="106"/>
      <c r="E45" s="116"/>
      <c r="F45" s="145"/>
    </row>
    <row r="46" spans="1:6" ht="13.5" customHeight="1">
      <c r="A46" s="140">
        <v>6.3</v>
      </c>
      <c r="B46" s="128" t="s">
        <v>47</v>
      </c>
      <c r="C46" s="105"/>
      <c r="D46" s="106"/>
      <c r="E46" s="116"/>
      <c r="F46" s="145"/>
    </row>
    <row r="47" spans="1:6" ht="13.5" customHeight="1">
      <c r="A47" s="140">
        <v>8</v>
      </c>
      <c r="B47" s="128" t="s">
        <v>48</v>
      </c>
      <c r="C47" s="105"/>
      <c r="D47" s="106"/>
      <c r="E47" s="116"/>
      <c r="F47" s="145"/>
    </row>
    <row r="48" spans="1:6" ht="13.5" customHeight="1">
      <c r="A48" s="140">
        <v>9</v>
      </c>
      <c r="B48" s="128" t="s">
        <v>49</v>
      </c>
      <c r="C48" s="105"/>
      <c r="D48" s="106"/>
      <c r="E48" s="116"/>
      <c r="F48" s="146">
        <v>11.2</v>
      </c>
    </row>
    <row r="49" spans="1:6" ht="13.5" customHeight="1">
      <c r="A49" s="140">
        <v>7</v>
      </c>
      <c r="B49" s="132" t="s">
        <v>19</v>
      </c>
      <c r="C49" s="105"/>
      <c r="D49" s="106"/>
      <c r="E49" s="116"/>
      <c r="F49" s="146">
        <v>130</v>
      </c>
    </row>
    <row r="50" spans="1:6" ht="13.5" customHeight="1">
      <c r="A50" s="140">
        <v>8</v>
      </c>
      <c r="B50" s="132" t="s">
        <v>20</v>
      </c>
      <c r="C50" s="105"/>
      <c r="D50" s="106"/>
      <c r="E50" s="116"/>
      <c r="F50" s="146">
        <v>230</v>
      </c>
    </row>
    <row r="51" spans="1:6" ht="13.5" customHeight="1">
      <c r="A51" s="140">
        <v>9</v>
      </c>
      <c r="B51" s="128" t="s">
        <v>101</v>
      </c>
      <c r="C51" s="105"/>
      <c r="D51" s="106"/>
      <c r="E51" s="116"/>
      <c r="F51" s="146">
        <v>30</v>
      </c>
    </row>
    <row r="52" spans="1:6" ht="13.5" customHeight="1">
      <c r="A52" s="140">
        <v>10</v>
      </c>
      <c r="B52" s="130" t="s">
        <v>51</v>
      </c>
      <c r="C52" s="105"/>
      <c r="D52" s="106"/>
      <c r="E52" s="116"/>
      <c r="F52" s="146">
        <v>35</v>
      </c>
    </row>
    <row r="53" spans="1:6" ht="13.5" customHeight="1">
      <c r="A53" s="140">
        <v>14</v>
      </c>
      <c r="B53" s="128" t="s">
        <v>52</v>
      </c>
      <c r="C53" s="105"/>
      <c r="D53" s="106"/>
      <c r="E53" s="116"/>
      <c r="F53" s="145"/>
    </row>
    <row r="54" spans="1:6" ht="13.5" customHeight="1">
      <c r="A54" s="140">
        <v>15</v>
      </c>
      <c r="B54" s="128" t="s">
        <v>53</v>
      </c>
      <c r="C54" s="105"/>
      <c r="D54" s="106"/>
      <c r="E54" s="116"/>
      <c r="F54" s="145"/>
    </row>
    <row r="55" spans="1:6" ht="13.5" customHeight="1">
      <c r="A55" s="140">
        <v>16</v>
      </c>
      <c r="B55" s="128" t="s">
        <v>54</v>
      </c>
      <c r="C55" s="105"/>
      <c r="D55" s="106"/>
      <c r="E55" s="116"/>
      <c r="F55" s="145"/>
    </row>
    <row r="56" spans="1:6" ht="13.5" customHeight="1">
      <c r="A56" s="140">
        <v>8</v>
      </c>
      <c r="B56" s="128" t="s">
        <v>21</v>
      </c>
      <c r="C56" s="105"/>
      <c r="D56" s="106"/>
      <c r="E56" s="116"/>
      <c r="F56" s="145">
        <v>24.7</v>
      </c>
    </row>
    <row r="57" spans="1:6" ht="13.5" customHeight="1">
      <c r="A57" s="140">
        <v>12</v>
      </c>
      <c r="B57" s="128" t="s">
        <v>55</v>
      </c>
      <c r="C57" s="105"/>
      <c r="D57" s="106"/>
      <c r="E57" s="116"/>
      <c r="F57" s="145"/>
    </row>
    <row r="58" spans="1:6" ht="13.5" customHeight="1">
      <c r="A58" s="140">
        <v>9</v>
      </c>
      <c r="B58" s="133" t="s">
        <v>56</v>
      </c>
      <c r="C58" s="105"/>
      <c r="D58" s="106"/>
      <c r="E58" s="116"/>
      <c r="F58" s="145">
        <v>30</v>
      </c>
    </row>
    <row r="59" spans="1:6" ht="13.5" customHeight="1">
      <c r="A59" s="140">
        <v>9</v>
      </c>
      <c r="B59" s="134" t="s">
        <v>57</v>
      </c>
      <c r="C59" s="105"/>
      <c r="D59" s="106"/>
      <c r="E59" s="116"/>
      <c r="F59" s="145"/>
    </row>
    <row r="60" spans="1:6" ht="13.5" customHeight="1">
      <c r="A60" s="140">
        <v>11</v>
      </c>
      <c r="B60" s="134" t="s">
        <v>58</v>
      </c>
      <c r="C60" s="105"/>
      <c r="D60" s="106"/>
      <c r="E60" s="116"/>
      <c r="F60" s="145">
        <v>27</v>
      </c>
    </row>
    <row r="61" spans="1:6" ht="13.5" customHeight="1">
      <c r="A61" s="140">
        <v>13</v>
      </c>
      <c r="B61" s="134" t="s">
        <v>102</v>
      </c>
      <c r="C61" s="105"/>
      <c r="D61" s="106"/>
      <c r="E61" s="116"/>
      <c r="F61" s="145"/>
    </row>
    <row r="62" spans="1:6" ht="13.5" customHeight="1">
      <c r="A62" s="140"/>
      <c r="B62" s="134" t="s">
        <v>103</v>
      </c>
      <c r="C62" s="105"/>
      <c r="D62" s="106"/>
      <c r="E62" s="116"/>
      <c r="F62" s="145">
        <v>3</v>
      </c>
    </row>
    <row r="63" spans="1:6" ht="13.5" customHeight="1">
      <c r="A63" s="140">
        <v>10</v>
      </c>
      <c r="B63" s="134" t="s">
        <v>60</v>
      </c>
      <c r="C63" s="105"/>
      <c r="D63" s="106"/>
      <c r="E63" s="116"/>
      <c r="F63" s="145">
        <v>12</v>
      </c>
    </row>
    <row r="64" spans="1:6" ht="13.5" customHeight="1">
      <c r="A64" s="140">
        <v>11</v>
      </c>
      <c r="B64" s="134" t="s">
        <v>61</v>
      </c>
      <c r="C64" s="105"/>
      <c r="D64" s="106"/>
      <c r="E64" s="116"/>
      <c r="F64" s="145">
        <v>58.4</v>
      </c>
    </row>
    <row r="65" spans="1:6" ht="13.5" customHeight="1">
      <c r="A65" s="140">
        <v>12</v>
      </c>
      <c r="B65" s="134" t="s">
        <v>64</v>
      </c>
      <c r="C65" s="105"/>
      <c r="D65" s="106"/>
      <c r="E65" s="116"/>
      <c r="F65" s="145">
        <v>41.7</v>
      </c>
    </row>
    <row r="66" spans="1:6" ht="13.5" customHeight="1">
      <c r="A66" s="140"/>
      <c r="B66" s="134" t="s">
        <v>130</v>
      </c>
      <c r="C66" s="105"/>
      <c r="D66" s="106"/>
      <c r="E66" s="116"/>
      <c r="F66" s="145">
        <v>1490</v>
      </c>
    </row>
    <row r="67" spans="1:6" ht="13.5" customHeight="1">
      <c r="A67" s="140"/>
      <c r="B67" s="134" t="s">
        <v>131</v>
      </c>
      <c r="C67" s="105"/>
      <c r="D67" s="106"/>
      <c r="E67" s="116"/>
      <c r="F67" s="145">
        <v>1090</v>
      </c>
    </row>
    <row r="68" spans="1:6" ht="13.5" customHeight="1">
      <c r="A68" s="140">
        <v>13</v>
      </c>
      <c r="B68" s="134" t="s">
        <v>104</v>
      </c>
      <c r="C68" s="105"/>
      <c r="D68" s="106"/>
      <c r="E68" s="116"/>
      <c r="F68" s="145"/>
    </row>
    <row r="69" spans="1:6" ht="13.5" customHeight="1">
      <c r="A69" s="140">
        <v>14</v>
      </c>
      <c r="B69" s="129" t="s">
        <v>27</v>
      </c>
      <c r="C69" s="105"/>
      <c r="D69" s="106"/>
      <c r="E69" s="116"/>
      <c r="F69" s="145"/>
    </row>
    <row r="70" spans="1:6" ht="13.5" customHeight="1">
      <c r="A70" s="140">
        <v>14.1</v>
      </c>
      <c r="B70" s="128" t="s">
        <v>28</v>
      </c>
      <c r="C70" s="105"/>
      <c r="D70" s="106"/>
      <c r="E70" s="116"/>
      <c r="F70" s="145"/>
    </row>
    <row r="71" spans="1:6" ht="13.5" customHeight="1">
      <c r="A71" s="140">
        <v>15</v>
      </c>
      <c r="B71" s="128" t="s">
        <v>65</v>
      </c>
      <c r="C71" s="105"/>
      <c r="D71" s="106"/>
      <c r="E71" s="116"/>
      <c r="F71" s="145"/>
    </row>
    <row r="72" spans="1:6" ht="13.5" customHeight="1">
      <c r="A72" s="140">
        <v>16</v>
      </c>
      <c r="B72" s="128" t="s">
        <v>105</v>
      </c>
      <c r="C72" s="105"/>
      <c r="D72" s="106"/>
      <c r="E72" s="116"/>
      <c r="F72" s="145"/>
    </row>
    <row r="73" spans="1:6" ht="13.5" customHeight="1">
      <c r="A73" s="140">
        <v>17</v>
      </c>
      <c r="B73" s="128" t="s">
        <v>29</v>
      </c>
      <c r="C73" s="105"/>
      <c r="D73" s="106"/>
      <c r="E73" s="116"/>
      <c r="F73" s="145"/>
    </row>
    <row r="74" spans="1:6" ht="13.5" customHeight="1" hidden="1">
      <c r="A74" s="140">
        <v>18</v>
      </c>
      <c r="B74" s="134" t="s">
        <v>31</v>
      </c>
      <c r="C74" s="106"/>
      <c r="D74" s="106"/>
      <c r="E74" s="117"/>
      <c r="F74" s="145"/>
    </row>
    <row r="75" spans="1:6" ht="13.5" customHeight="1">
      <c r="A75" s="140">
        <v>18</v>
      </c>
      <c r="B75" s="135" t="s">
        <v>120</v>
      </c>
      <c r="C75" s="108"/>
      <c r="D75" s="108"/>
      <c r="E75" s="119"/>
      <c r="F75" s="145"/>
    </row>
    <row r="76" spans="1:6" ht="13.5" customHeight="1">
      <c r="A76" s="140">
        <v>19</v>
      </c>
      <c r="B76" s="135" t="s">
        <v>121</v>
      </c>
      <c r="C76" s="108"/>
      <c r="D76" s="108"/>
      <c r="E76" s="119"/>
      <c r="F76" s="145">
        <v>49</v>
      </c>
    </row>
    <row r="77" spans="1:6" ht="13.5" customHeight="1">
      <c r="A77" s="140">
        <v>20</v>
      </c>
      <c r="B77" s="135" t="s">
        <v>122</v>
      </c>
      <c r="C77" s="108"/>
      <c r="D77" s="108"/>
      <c r="E77" s="119"/>
      <c r="F77" s="145"/>
    </row>
    <row r="78" spans="1:6" ht="13.5" customHeight="1">
      <c r="A78" s="142">
        <v>21</v>
      </c>
      <c r="B78" s="136" t="s">
        <v>106</v>
      </c>
      <c r="C78" s="109"/>
      <c r="D78" s="109"/>
      <c r="E78" s="120"/>
      <c r="F78" s="147"/>
    </row>
    <row r="79" spans="1:6" ht="13.5" customHeight="1" thickBot="1">
      <c r="A79" s="142"/>
      <c r="B79" s="136" t="s">
        <v>127</v>
      </c>
      <c r="C79" s="109"/>
      <c r="D79" s="109"/>
      <c r="E79" s="120"/>
      <c r="F79" s="147">
        <v>872.6</v>
      </c>
    </row>
    <row r="80" spans="1:8" ht="15" thickBot="1">
      <c r="A80" s="143"/>
      <c r="B80" s="137" t="s">
        <v>66</v>
      </c>
      <c r="C80" s="110"/>
      <c r="D80" s="110"/>
      <c r="E80" s="121"/>
      <c r="F80" s="166">
        <f>F36+F38+F40+F42+F43+F48+F49+F50+F51+F52+F56+F58+F60+F62+F63+F64+F65+F66+F67+F76+F79</f>
        <v>42477.29999999999</v>
      </c>
      <c r="H80" s="148"/>
    </row>
    <row r="81" spans="1:5" ht="13.5" customHeight="1">
      <c r="A81" s="12"/>
      <c r="B81" s="8"/>
      <c r="C81" s="9"/>
      <c r="D81" s="7"/>
      <c r="E81" s="7"/>
    </row>
    <row r="82" spans="1:5" ht="15">
      <c r="A82" s="12"/>
      <c r="B82" s="61" t="s">
        <v>68</v>
      </c>
      <c r="C82" s="7"/>
      <c r="D82" s="207" t="s">
        <v>134</v>
      </c>
      <c r="E82" s="207"/>
    </row>
    <row r="83" spans="1:5" ht="12.75" customHeight="1">
      <c r="A83" s="12"/>
      <c r="B83" s="8"/>
      <c r="C83" s="9"/>
      <c r="D83" s="205" t="s">
        <v>67</v>
      </c>
      <c r="E83" s="205"/>
    </row>
    <row r="84" spans="1:5" ht="15">
      <c r="A84" s="12"/>
      <c r="B84" s="61" t="s">
        <v>69</v>
      </c>
      <c r="C84" s="7"/>
      <c r="D84" s="207" t="s">
        <v>135</v>
      </c>
      <c r="E84" s="207"/>
    </row>
    <row r="85" spans="1:5" ht="12.75" customHeight="1">
      <c r="A85" s="12"/>
      <c r="B85" s="9"/>
      <c r="C85" s="9"/>
      <c r="D85" s="205" t="s">
        <v>67</v>
      </c>
      <c r="E85" s="205"/>
    </row>
    <row r="86" spans="1:5" ht="15">
      <c r="A86" s="12"/>
      <c r="B86" s="10"/>
      <c r="C86" s="16" t="s">
        <v>70</v>
      </c>
      <c r="D86" s="9"/>
      <c r="E86" s="9"/>
    </row>
  </sheetData>
  <sheetProtection/>
  <mergeCells count="7">
    <mergeCell ref="D85:E85"/>
    <mergeCell ref="A4:E4"/>
    <mergeCell ref="D82:E82"/>
    <mergeCell ref="D83:E83"/>
    <mergeCell ref="D84:E84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9">
      <selection activeCell="G70" sqref="G70"/>
    </sheetView>
  </sheetViews>
  <sheetFormatPr defaultColWidth="9.140625" defaultRowHeight="12.75"/>
  <cols>
    <col min="1" max="1" width="4.7109375" style="2" customWidth="1"/>
    <col min="2" max="2" width="69.7109375" style="2" customWidth="1"/>
    <col min="3" max="3" width="8.7109375" style="2" customWidth="1"/>
    <col min="4" max="4" width="9.7109375" style="2" customWidth="1"/>
    <col min="5" max="5" width="8.8515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212" t="s">
        <v>71</v>
      </c>
      <c r="B1" s="212"/>
      <c r="C1" s="212"/>
      <c r="D1" s="212"/>
      <c r="E1" s="212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213" t="s">
        <v>128</v>
      </c>
      <c r="B2" s="213"/>
      <c r="C2" s="213"/>
      <c r="D2" s="213"/>
      <c r="E2" s="213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209" t="s">
        <v>129</v>
      </c>
      <c r="B3" s="209"/>
      <c r="C3" s="209"/>
      <c r="D3" s="209"/>
      <c r="E3" s="209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72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 thickBot="1">
      <c r="A5" s="76" t="s">
        <v>73</v>
      </c>
      <c r="B5" s="178" t="s">
        <v>74</v>
      </c>
      <c r="C5" s="179" t="s">
        <v>108</v>
      </c>
      <c r="D5" s="179" t="s">
        <v>109</v>
      </c>
      <c r="E5" s="180" t="s">
        <v>75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 thickBot="1">
      <c r="A6" s="167" t="s">
        <v>0</v>
      </c>
      <c r="B6" s="175" t="s">
        <v>34</v>
      </c>
      <c r="C6" s="183">
        <f>C7+C21+C22+C23+C24+C25+C26+C27+C28+C29+C30+C31+C32+C33</f>
        <v>42262</v>
      </c>
      <c r="D6" s="183">
        <f>D7+D21+D22+D23+D24+D25+D26+D27+D28+D29+D30+D31+D32+D33</f>
        <v>42477.299999999996</v>
      </c>
      <c r="E6" s="177">
        <f>D6-C6</f>
        <v>215.29999999999563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181" t="s">
        <v>35</v>
      </c>
      <c r="C7" s="182">
        <f>C8+C9+C10+C11+C12+C15+C18+C19+C20</f>
        <v>38650.5</v>
      </c>
      <c r="D7" s="182">
        <f>D8+D9+D10+D11+D12+D15+D18+D19+D20</f>
        <v>38865.7</v>
      </c>
      <c r="E7" s="174">
        <f aca="true" t="shared" si="0" ref="E7:E73">D7-C7</f>
        <v>215.1999999999971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99">
        <v>1.1</v>
      </c>
      <c r="B8" s="100" t="s">
        <v>112</v>
      </c>
      <c r="C8" s="45">
        <v>17733.5</v>
      </c>
      <c r="D8" s="45">
        <v>17328.5</v>
      </c>
      <c r="E8" s="78">
        <f t="shared" si="0"/>
        <v>-405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99">
        <v>1.2</v>
      </c>
      <c r="B9" s="100" t="s">
        <v>113</v>
      </c>
      <c r="C9" s="45">
        <v>18989.3</v>
      </c>
      <c r="D9" s="45">
        <v>19848.9</v>
      </c>
      <c r="E9" s="78">
        <f t="shared" si="0"/>
        <v>859.6000000000022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99">
        <v>1.3</v>
      </c>
      <c r="B10" s="100" t="s">
        <v>114</v>
      </c>
      <c r="C10" s="45"/>
      <c r="D10" s="45"/>
      <c r="E10" s="78">
        <f t="shared" si="0"/>
        <v>0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99">
        <v>1.4</v>
      </c>
      <c r="B11" s="100" t="s">
        <v>116</v>
      </c>
      <c r="C11" s="45">
        <v>1927.7</v>
      </c>
      <c r="D11" s="45">
        <v>1646.6</v>
      </c>
      <c r="E11" s="78">
        <f t="shared" si="0"/>
        <v>-281.10000000000014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99">
        <v>1.5</v>
      </c>
      <c r="B12" s="100" t="s">
        <v>115</v>
      </c>
      <c r="C12" s="45">
        <f>C13+C14</f>
        <v>0</v>
      </c>
      <c r="D12" s="45">
        <f>D13+D14</f>
        <v>0</v>
      </c>
      <c r="E12" s="78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99"/>
      <c r="B13" s="100" t="s">
        <v>112</v>
      </c>
      <c r="C13" s="45"/>
      <c r="D13" s="45"/>
      <c r="E13" s="78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99"/>
      <c r="B14" s="100" t="s">
        <v>113</v>
      </c>
      <c r="C14" s="45"/>
      <c r="D14" s="45"/>
      <c r="E14" s="78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99">
        <v>1.6</v>
      </c>
      <c r="B15" s="100" t="s">
        <v>117</v>
      </c>
      <c r="C15" s="45">
        <f>C16+C17</f>
        <v>0</v>
      </c>
      <c r="D15" s="45">
        <f>D16+D17</f>
        <v>0</v>
      </c>
      <c r="E15" s="78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99"/>
      <c r="B16" s="100" t="s">
        <v>112</v>
      </c>
      <c r="C16" s="45"/>
      <c r="D16" s="45"/>
      <c r="E16" s="78">
        <f t="shared" si="0"/>
        <v>0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99"/>
      <c r="B17" s="100" t="s">
        <v>113</v>
      </c>
      <c r="C17" s="45"/>
      <c r="D17" s="45"/>
      <c r="E17" s="78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99">
        <v>1.7</v>
      </c>
      <c r="B18" s="100" t="s">
        <v>118</v>
      </c>
      <c r="C18" s="45"/>
      <c r="D18" s="45"/>
      <c r="E18" s="78">
        <f t="shared" si="0"/>
        <v>0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99">
        <v>1.8</v>
      </c>
      <c r="B19" s="100" t="s">
        <v>119</v>
      </c>
      <c r="C19" s="45"/>
      <c r="D19" s="45"/>
      <c r="E19" s="78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99">
        <v>1.9</v>
      </c>
      <c r="B20" s="101" t="s">
        <v>36</v>
      </c>
      <c r="C20" s="45"/>
      <c r="D20" s="45">
        <v>41.7</v>
      </c>
      <c r="E20" s="78">
        <f t="shared" si="0"/>
        <v>41.7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37</v>
      </c>
      <c r="C21" s="47"/>
      <c r="D21" s="45"/>
      <c r="E21" s="78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38</v>
      </c>
      <c r="C22" s="52"/>
      <c r="D22" s="52"/>
      <c r="E22" s="78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39</v>
      </c>
      <c r="C23" s="52"/>
      <c r="D23" s="52"/>
      <c r="E23" s="78">
        <f t="shared" si="0"/>
        <v>0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2</v>
      </c>
      <c r="B24" s="46" t="s">
        <v>32</v>
      </c>
      <c r="C24" s="52"/>
      <c r="D24" s="52"/>
      <c r="E24" s="78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3</v>
      </c>
      <c r="B25" s="54" t="s">
        <v>40</v>
      </c>
      <c r="C25" s="52"/>
      <c r="D25" s="52"/>
      <c r="E25" s="78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41</v>
      </c>
      <c r="C26" s="52"/>
      <c r="D26" s="52"/>
      <c r="E26" s="78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4</v>
      </c>
      <c r="B27" s="46" t="s">
        <v>42</v>
      </c>
      <c r="C27" s="52"/>
      <c r="D27" s="52"/>
      <c r="E27" s="78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5</v>
      </c>
      <c r="B28" s="54" t="s">
        <v>26</v>
      </c>
      <c r="C28" s="52"/>
      <c r="D28" s="52"/>
      <c r="E28" s="78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6</v>
      </c>
      <c r="B29" s="46" t="s">
        <v>9</v>
      </c>
      <c r="C29" s="52"/>
      <c r="D29" s="52">
        <v>0.1</v>
      </c>
      <c r="E29" s="78">
        <f t="shared" si="0"/>
        <v>0.1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79" t="s">
        <v>6</v>
      </c>
      <c r="C30" s="52">
        <v>3611.5</v>
      </c>
      <c r="D30" s="52">
        <v>3611.5</v>
      </c>
      <c r="E30" s="78">
        <f t="shared" si="0"/>
        <v>0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0"/>
      <c r="C31" s="52"/>
      <c r="D31" s="52"/>
      <c r="E31" s="78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0"/>
      <c r="C32" s="52"/>
      <c r="D32" s="52"/>
      <c r="E32" s="78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 thickBot="1">
      <c r="A33" s="47">
        <v>14</v>
      </c>
      <c r="B33" s="168" t="s">
        <v>43</v>
      </c>
      <c r="C33" s="169"/>
      <c r="D33" s="170"/>
      <c r="E33" s="171">
        <f t="shared" si="0"/>
        <v>0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 thickBot="1">
      <c r="A34" s="167" t="s">
        <v>1</v>
      </c>
      <c r="B34" s="175" t="s">
        <v>44</v>
      </c>
      <c r="C34" s="176">
        <f>C35+C36+C37+C38+C39+C40+C41+C42+C43+C47+C48+C49+C50+C51+C52+C53+C54+C55+C56+C57+C58+C59+C60+C62+C63+C64+C65+C66+C67+C68+C69+C70+C71+C72+C73+C74+C75+C76+C77+C78+C79+C80</f>
        <v>42262</v>
      </c>
      <c r="D34" s="176">
        <f>D35+D36+D37+D38+D39+D40+D41+D42+D43+D47+D48+D49+D50+D51+D52+D53+D54+D55+D56+D57+D58+D59+D60+D62+D63+D64+D65+D66+D67+D68+D69+D70+D71+D72+D73+D74+D75+D76+D77+D78+D79+D80</f>
        <v>42477.29999999999</v>
      </c>
      <c r="E34" s="177">
        <f>D34-C34</f>
        <v>215.29999999998836</v>
      </c>
      <c r="F34" s="149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172" t="s">
        <v>107</v>
      </c>
      <c r="C35" s="173">
        <v>37181</v>
      </c>
      <c r="D35" s="173">
        <v>36546</v>
      </c>
      <c r="E35" s="174">
        <f t="shared" si="0"/>
        <v>-635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98</v>
      </c>
      <c r="C36" s="52"/>
      <c r="D36" s="45"/>
      <c r="E36" s="78">
        <f t="shared" si="0"/>
        <v>0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33</v>
      </c>
      <c r="C37" s="52"/>
      <c r="D37" s="45"/>
      <c r="E37" s="78">
        <f t="shared" si="0"/>
        <v>0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12</v>
      </c>
      <c r="C38" s="52">
        <v>1600</v>
      </c>
      <c r="D38" s="150">
        <v>1600</v>
      </c>
      <c r="E38" s="78">
        <f t="shared" si="0"/>
        <v>0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11</v>
      </c>
      <c r="C39" s="52"/>
      <c r="D39" s="150"/>
      <c r="E39" s="78">
        <f t="shared" si="0"/>
        <v>0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13</v>
      </c>
      <c r="C40" s="52">
        <v>152.5</v>
      </c>
      <c r="D40" s="151">
        <v>120.7</v>
      </c>
      <c r="E40" s="78">
        <f t="shared" si="0"/>
        <v>-31.799999999999997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14</v>
      </c>
      <c r="C41" s="52"/>
      <c r="D41" s="150"/>
      <c r="E41" s="78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/>
      <c r="B42" s="53" t="s">
        <v>46</v>
      </c>
      <c r="C42" s="52">
        <v>30</v>
      </c>
      <c r="D42" s="150">
        <v>30</v>
      </c>
      <c r="E42" s="78">
        <f t="shared" si="0"/>
        <v>0</v>
      </c>
      <c r="F42" s="44"/>
      <c r="G42" s="35"/>
      <c r="H42" s="35"/>
      <c r="I42" s="35"/>
      <c r="J42" s="35"/>
      <c r="K42" s="35"/>
      <c r="L42" s="35"/>
      <c r="M42" s="35"/>
    </row>
    <row r="43" spans="1:13" s="36" customFormat="1" ht="13.5" customHeight="1">
      <c r="A43" s="47">
        <v>6</v>
      </c>
      <c r="B43" s="51" t="s">
        <v>18</v>
      </c>
      <c r="C43" s="81">
        <f>C44+C45</f>
        <v>42</v>
      </c>
      <c r="D43" s="152">
        <f>D44+D45</f>
        <v>46</v>
      </c>
      <c r="E43" s="78">
        <f t="shared" si="0"/>
        <v>4</v>
      </c>
      <c r="F43" s="44"/>
      <c r="G43" s="35"/>
      <c r="H43" s="35"/>
      <c r="I43" s="35"/>
      <c r="J43" s="35"/>
      <c r="K43" s="35"/>
      <c r="L43" s="35"/>
      <c r="M43" s="35"/>
    </row>
    <row r="44" spans="1:13" s="50" customFormat="1" ht="13.5" customHeight="1">
      <c r="A44" s="47">
        <v>6.1</v>
      </c>
      <c r="B44" s="51" t="s">
        <v>15</v>
      </c>
      <c r="C44" s="52">
        <v>42</v>
      </c>
      <c r="D44" s="151">
        <v>46</v>
      </c>
      <c r="E44" s="78">
        <f t="shared" si="0"/>
        <v>4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6.2</v>
      </c>
      <c r="B45" s="53" t="s">
        <v>16</v>
      </c>
      <c r="C45" s="52"/>
      <c r="D45" s="150"/>
      <c r="E45" s="78">
        <f t="shared" si="0"/>
        <v>0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7.3</v>
      </c>
      <c r="B46" s="53" t="s">
        <v>47</v>
      </c>
      <c r="C46" s="52"/>
      <c r="D46" s="150"/>
      <c r="E46" s="78">
        <f t="shared" si="0"/>
        <v>0</v>
      </c>
      <c r="F46" s="48"/>
      <c r="G46" s="49"/>
      <c r="H46" s="49"/>
      <c r="I46" s="49"/>
      <c r="J46" s="49"/>
      <c r="K46" s="49"/>
      <c r="L46" s="49"/>
      <c r="M46" s="49"/>
    </row>
    <row r="47" spans="1:13" s="50" customFormat="1" ht="13.5" customHeight="1">
      <c r="A47" s="47">
        <v>8</v>
      </c>
      <c r="B47" s="54" t="s">
        <v>48</v>
      </c>
      <c r="C47" s="52"/>
      <c r="D47" s="150"/>
      <c r="E47" s="78">
        <f t="shared" si="0"/>
        <v>0</v>
      </c>
      <c r="F47" s="48"/>
      <c r="G47" s="49"/>
      <c r="H47" s="49"/>
      <c r="I47" s="49"/>
      <c r="J47" s="49"/>
      <c r="K47" s="49"/>
      <c r="L47" s="49"/>
      <c r="M47" s="49"/>
    </row>
    <row r="48" spans="1:13" s="36" customFormat="1" ht="13.5" customHeight="1">
      <c r="A48" s="47">
        <v>9</v>
      </c>
      <c r="B48" s="54" t="s">
        <v>49</v>
      </c>
      <c r="C48" s="52">
        <v>10</v>
      </c>
      <c r="D48" s="150">
        <v>11.2</v>
      </c>
      <c r="E48" s="78">
        <f t="shared" si="0"/>
        <v>1.1999999999999993</v>
      </c>
      <c r="F48" s="44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7">
        <v>7</v>
      </c>
      <c r="B49" s="54" t="s">
        <v>19</v>
      </c>
      <c r="C49" s="52">
        <v>130</v>
      </c>
      <c r="D49" s="150">
        <v>130</v>
      </c>
      <c r="E49" s="78">
        <f t="shared" si="0"/>
        <v>0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8</v>
      </c>
      <c r="B50" s="54" t="s">
        <v>20</v>
      </c>
      <c r="C50" s="52">
        <v>230</v>
      </c>
      <c r="D50" s="150">
        <v>230</v>
      </c>
      <c r="E50" s="78">
        <f t="shared" si="0"/>
        <v>0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7">
        <v>9</v>
      </c>
      <c r="B51" s="54" t="s">
        <v>50</v>
      </c>
      <c r="C51" s="52"/>
      <c r="D51" s="150">
        <v>30</v>
      </c>
      <c r="E51" s="78">
        <f t="shared" si="0"/>
        <v>30</v>
      </c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10</v>
      </c>
      <c r="B52" s="54" t="s">
        <v>51</v>
      </c>
      <c r="C52" s="52">
        <v>35</v>
      </c>
      <c r="D52" s="150">
        <v>35</v>
      </c>
      <c r="E52" s="78">
        <f t="shared" si="0"/>
        <v>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11</v>
      </c>
      <c r="B53" s="54" t="s">
        <v>52</v>
      </c>
      <c r="C53" s="52"/>
      <c r="D53" s="150"/>
      <c r="E53" s="78">
        <f t="shared" si="0"/>
        <v>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12</v>
      </c>
      <c r="B54" s="54" t="s">
        <v>53</v>
      </c>
      <c r="C54" s="52"/>
      <c r="D54" s="150"/>
      <c r="E54" s="78">
        <f t="shared" si="0"/>
        <v>0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13</v>
      </c>
      <c r="B55" s="54" t="s">
        <v>54</v>
      </c>
      <c r="C55" s="58"/>
      <c r="D55" s="150"/>
      <c r="E55" s="78">
        <f t="shared" si="0"/>
        <v>0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14</v>
      </c>
      <c r="B56" s="54" t="s">
        <v>21</v>
      </c>
      <c r="C56" s="58"/>
      <c r="D56" s="150">
        <v>24.7</v>
      </c>
      <c r="E56" s="78">
        <f t="shared" si="0"/>
        <v>24.7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15</v>
      </c>
      <c r="B57" s="54" t="s">
        <v>55</v>
      </c>
      <c r="C57" s="58"/>
      <c r="D57" s="150"/>
      <c r="E57" s="78">
        <f t="shared" si="0"/>
        <v>0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16</v>
      </c>
      <c r="B58" s="54" t="s">
        <v>56</v>
      </c>
      <c r="C58" s="82"/>
      <c r="D58" s="150">
        <v>30</v>
      </c>
      <c r="E58" s="78">
        <f t="shared" si="0"/>
        <v>30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17</v>
      </c>
      <c r="B59" s="54" t="s">
        <v>57</v>
      </c>
      <c r="C59" s="58"/>
      <c r="D59" s="150"/>
      <c r="E59" s="78">
        <f t="shared" si="0"/>
        <v>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18</v>
      </c>
      <c r="B60" s="54" t="s">
        <v>58</v>
      </c>
      <c r="C60" s="58">
        <v>30</v>
      </c>
      <c r="D60" s="150">
        <v>27</v>
      </c>
      <c r="E60" s="78">
        <f t="shared" si="0"/>
        <v>-3</v>
      </c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19</v>
      </c>
      <c r="B61" s="54" t="s">
        <v>123</v>
      </c>
      <c r="C61" s="58"/>
      <c r="D61" s="150"/>
      <c r="E61" s="78">
        <f t="shared" si="0"/>
        <v>0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20</v>
      </c>
      <c r="B62" s="54" t="s">
        <v>59</v>
      </c>
      <c r="C62" s="58"/>
      <c r="D62" s="150">
        <v>3</v>
      </c>
      <c r="E62" s="78">
        <f t="shared" si="0"/>
        <v>3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21</v>
      </c>
      <c r="B63" s="54" t="s">
        <v>60</v>
      </c>
      <c r="C63" s="58"/>
      <c r="D63" s="150">
        <v>12</v>
      </c>
      <c r="E63" s="78">
        <f t="shared" si="0"/>
        <v>12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22</v>
      </c>
      <c r="B64" s="54" t="s">
        <v>61</v>
      </c>
      <c r="C64" s="58"/>
      <c r="D64" s="150">
        <v>58.4</v>
      </c>
      <c r="E64" s="78">
        <f t="shared" si="0"/>
        <v>58.4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23</v>
      </c>
      <c r="B65" s="54" t="s">
        <v>63</v>
      </c>
      <c r="C65" s="58"/>
      <c r="D65" s="150"/>
      <c r="E65" s="78">
        <f t="shared" si="0"/>
        <v>0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24</v>
      </c>
      <c r="B66" s="54" t="s">
        <v>64</v>
      </c>
      <c r="C66" s="58"/>
      <c r="D66" s="150">
        <v>41.7</v>
      </c>
      <c r="E66" s="78">
        <f t="shared" si="0"/>
        <v>41.7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/>
      <c r="B67" s="54" t="s">
        <v>130</v>
      </c>
      <c r="C67" s="58">
        <v>1490</v>
      </c>
      <c r="D67" s="150">
        <v>1490</v>
      </c>
      <c r="E67" s="78">
        <f t="shared" si="0"/>
        <v>0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/>
      <c r="B68" s="54" t="s">
        <v>131</v>
      </c>
      <c r="C68" s="58">
        <v>1090</v>
      </c>
      <c r="D68" s="150">
        <v>1090</v>
      </c>
      <c r="E68" s="78">
        <f t="shared" si="0"/>
        <v>0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25</v>
      </c>
      <c r="B69" s="79" t="s">
        <v>104</v>
      </c>
      <c r="C69" s="58"/>
      <c r="D69" s="150"/>
      <c r="E69" s="78">
        <f t="shared" si="0"/>
        <v>0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26</v>
      </c>
      <c r="B70" s="153" t="s">
        <v>120</v>
      </c>
      <c r="C70" s="58"/>
      <c r="D70" s="150"/>
      <c r="E70" s="78">
        <f t="shared" si="0"/>
        <v>0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27</v>
      </c>
      <c r="B71" s="154" t="s">
        <v>121</v>
      </c>
      <c r="C71" s="58"/>
      <c r="D71" s="150">
        <v>49</v>
      </c>
      <c r="E71" s="78">
        <f t="shared" si="0"/>
        <v>49</v>
      </c>
      <c r="F71" s="44"/>
      <c r="G71" s="35"/>
      <c r="H71" s="35"/>
      <c r="I71" s="35"/>
      <c r="J71" s="35"/>
      <c r="K71" s="35"/>
      <c r="L71" s="35"/>
      <c r="M71" s="35"/>
    </row>
    <row r="72" spans="1:13" s="36" customFormat="1" ht="13.5" customHeight="1">
      <c r="A72" s="47">
        <v>28</v>
      </c>
      <c r="B72" s="153" t="s">
        <v>122</v>
      </c>
      <c r="C72" s="58"/>
      <c r="D72" s="150"/>
      <c r="E72" s="78">
        <f t="shared" si="0"/>
        <v>0</v>
      </c>
      <c r="F72" s="44"/>
      <c r="G72" s="35"/>
      <c r="H72" s="35"/>
      <c r="I72" s="35"/>
      <c r="J72" s="35"/>
      <c r="K72" s="35"/>
      <c r="L72" s="35"/>
      <c r="M72" s="35"/>
    </row>
    <row r="73" spans="1:13" s="36" customFormat="1" ht="13.5" customHeight="1">
      <c r="A73" s="47">
        <v>29</v>
      </c>
      <c r="B73" s="154" t="s">
        <v>124</v>
      </c>
      <c r="C73" s="58"/>
      <c r="D73" s="45"/>
      <c r="E73" s="78">
        <f t="shared" si="0"/>
        <v>0</v>
      </c>
      <c r="F73" s="44"/>
      <c r="G73" s="35"/>
      <c r="H73" s="35"/>
      <c r="I73" s="35"/>
      <c r="J73" s="35"/>
      <c r="K73" s="35"/>
      <c r="L73" s="35"/>
      <c r="M73" s="35"/>
    </row>
    <row r="74" spans="1:13" s="36" customFormat="1" ht="13.5" customHeight="1">
      <c r="A74" s="47">
        <v>30</v>
      </c>
      <c r="B74" s="54" t="s">
        <v>27</v>
      </c>
      <c r="C74" s="58"/>
      <c r="D74" s="45"/>
      <c r="E74" s="78">
        <f aca="true" t="shared" si="1" ref="E74:E79">D74-C74</f>
        <v>0</v>
      </c>
      <c r="F74" s="44"/>
      <c r="G74" s="35"/>
      <c r="H74" s="35"/>
      <c r="I74" s="35"/>
      <c r="J74" s="35"/>
      <c r="K74" s="35"/>
      <c r="L74" s="35"/>
      <c r="M74" s="35"/>
    </row>
    <row r="75" spans="1:13" s="50" customFormat="1" ht="13.5" customHeight="1">
      <c r="A75" s="45">
        <v>30.1</v>
      </c>
      <c r="B75" s="54" t="s">
        <v>28</v>
      </c>
      <c r="C75" s="58"/>
      <c r="D75" s="45"/>
      <c r="E75" s="78">
        <f t="shared" si="1"/>
        <v>0</v>
      </c>
      <c r="F75" s="48"/>
      <c r="G75" s="49"/>
      <c r="H75" s="49"/>
      <c r="I75" s="49"/>
      <c r="J75" s="49"/>
      <c r="K75" s="49"/>
      <c r="L75" s="49"/>
      <c r="M75" s="49"/>
    </row>
    <row r="76" spans="1:13" s="36" customFormat="1" ht="13.5" customHeight="1">
      <c r="A76" s="47">
        <v>31</v>
      </c>
      <c r="B76" s="54" t="s">
        <v>65</v>
      </c>
      <c r="C76" s="82"/>
      <c r="D76" s="45"/>
      <c r="E76" s="78">
        <f t="shared" si="1"/>
        <v>0</v>
      </c>
      <c r="F76" s="44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47">
        <v>32</v>
      </c>
      <c r="B77" s="54" t="s">
        <v>105</v>
      </c>
      <c r="C77" s="82"/>
      <c r="D77" s="45"/>
      <c r="E77" s="78">
        <f t="shared" si="1"/>
        <v>0</v>
      </c>
      <c r="F77" s="44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47">
        <v>33</v>
      </c>
      <c r="B78" s="54" t="s">
        <v>29</v>
      </c>
      <c r="C78" s="58"/>
      <c r="D78" s="45"/>
      <c r="E78" s="78">
        <f t="shared" si="1"/>
        <v>0</v>
      </c>
      <c r="F78" s="44"/>
      <c r="G78" s="35"/>
      <c r="H78" s="35"/>
      <c r="I78" s="35"/>
      <c r="J78" s="35"/>
      <c r="K78" s="35"/>
      <c r="L78" s="35"/>
      <c r="M78" s="35"/>
    </row>
    <row r="79" spans="1:13" s="36" customFormat="1" ht="13.5" customHeight="1">
      <c r="A79" s="47">
        <v>34</v>
      </c>
      <c r="B79" s="83" t="s">
        <v>31</v>
      </c>
      <c r="C79" s="45">
        <v>241.5</v>
      </c>
      <c r="D79" s="45">
        <v>872.6</v>
      </c>
      <c r="E79" s="78">
        <f t="shared" si="1"/>
        <v>631.1</v>
      </c>
      <c r="F79" s="44"/>
      <c r="G79" s="35"/>
      <c r="H79" s="35"/>
      <c r="I79" s="35"/>
      <c r="J79" s="35"/>
      <c r="K79" s="35"/>
      <c r="L79" s="35"/>
      <c r="M79" s="35"/>
    </row>
    <row r="80" spans="1:13" s="57" customFormat="1" ht="13.5" customHeight="1">
      <c r="A80" s="77"/>
      <c r="B80" s="84" t="s">
        <v>30</v>
      </c>
      <c r="C80" s="78"/>
      <c r="D80" s="78"/>
      <c r="E80" s="78">
        <f>D80-C80</f>
        <v>0</v>
      </c>
      <c r="F80" s="55"/>
      <c r="G80" s="56"/>
      <c r="H80" s="56"/>
      <c r="I80" s="56"/>
      <c r="J80" s="56"/>
      <c r="K80" s="56"/>
      <c r="L80" s="56"/>
      <c r="M80" s="56"/>
    </row>
    <row r="81" spans="1:13" s="36" customFormat="1" ht="13.5">
      <c r="A81" s="85"/>
      <c r="B81" s="86"/>
      <c r="C81" s="86"/>
      <c r="D81" s="86"/>
      <c r="E81" s="86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85"/>
      <c r="B82" s="86"/>
      <c r="C82" s="86"/>
      <c r="D82" s="86"/>
      <c r="E82" s="86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85"/>
      <c r="B83" s="87" t="s">
        <v>68</v>
      </c>
      <c r="C83" s="88"/>
      <c r="D83" s="210" t="s">
        <v>134</v>
      </c>
      <c r="E83" s="210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85"/>
      <c r="B84" s="89"/>
      <c r="C84" s="86"/>
      <c r="D84" s="211" t="s">
        <v>67</v>
      </c>
      <c r="E84" s="211"/>
      <c r="F84" s="44"/>
      <c r="G84" s="35"/>
      <c r="H84" s="35"/>
      <c r="I84" s="35"/>
      <c r="J84" s="35"/>
      <c r="K84" s="35"/>
      <c r="L84" s="35"/>
      <c r="M84" s="35"/>
    </row>
    <row r="85" spans="1:13" s="36" customFormat="1" ht="13.5">
      <c r="A85" s="85"/>
      <c r="B85" s="87" t="s">
        <v>69</v>
      </c>
      <c r="C85" s="88"/>
      <c r="D85" s="210" t="s">
        <v>135</v>
      </c>
      <c r="E85" s="210"/>
      <c r="F85" s="44"/>
      <c r="G85" s="35"/>
      <c r="H85" s="35"/>
      <c r="I85" s="35"/>
      <c r="J85" s="35"/>
      <c r="K85" s="35"/>
      <c r="L85" s="35"/>
      <c r="M85" s="35"/>
    </row>
    <row r="86" spans="1:13" s="36" customFormat="1" ht="13.5">
      <c r="A86" s="85"/>
      <c r="B86" s="86"/>
      <c r="C86" s="86"/>
      <c r="D86" s="211" t="s">
        <v>67</v>
      </c>
      <c r="E86" s="211"/>
      <c r="F86" s="44"/>
      <c r="G86" s="35"/>
      <c r="H86" s="35"/>
      <c r="I86" s="35"/>
      <c r="J86" s="35"/>
      <c r="K86" s="35"/>
      <c r="L86" s="35"/>
      <c r="M86" s="35"/>
    </row>
    <row r="87" spans="1:13" s="36" customFormat="1" ht="13.5">
      <c r="A87" s="85"/>
      <c r="B87" s="90" t="s">
        <v>70</v>
      </c>
      <c r="C87" s="86"/>
      <c r="D87" s="86"/>
      <c r="E87" s="86"/>
      <c r="F87" s="44"/>
      <c r="G87" s="35"/>
      <c r="H87" s="35"/>
      <c r="I87" s="35"/>
      <c r="J87" s="35"/>
      <c r="K87" s="35"/>
      <c r="L87" s="35"/>
      <c r="M87" s="35"/>
    </row>
  </sheetData>
  <sheetProtection/>
  <mergeCells count="7">
    <mergeCell ref="A3:E3"/>
    <mergeCell ref="D83:E83"/>
    <mergeCell ref="D84:E84"/>
    <mergeCell ref="D85:E85"/>
    <mergeCell ref="D86:E86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7">
      <selection activeCell="E99" sqref="E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216" t="s">
        <v>95</v>
      </c>
      <c r="B1" s="216"/>
      <c r="C1" s="216"/>
      <c r="D1" s="216"/>
      <c r="E1" s="216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217" t="s">
        <v>133</v>
      </c>
      <c r="B2" s="217"/>
      <c r="C2" s="217"/>
      <c r="D2" s="217"/>
      <c r="E2" s="217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218" t="s">
        <v>111</v>
      </c>
      <c r="B3" s="218"/>
      <c r="C3" s="218"/>
      <c r="D3" s="218"/>
      <c r="E3" s="218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9"/>
      <c r="D4" s="59"/>
      <c r="E4" s="97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98" t="s">
        <v>108</v>
      </c>
      <c r="D5" s="98" t="s">
        <v>109</v>
      </c>
      <c r="E5" s="91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 thickBot="1">
      <c r="A6" s="198" t="s">
        <v>0</v>
      </c>
      <c r="B6" s="199" t="s">
        <v>6</v>
      </c>
      <c r="C6" s="200">
        <v>3611.5</v>
      </c>
      <c r="D6" s="200">
        <v>3611.5</v>
      </c>
      <c r="E6" s="187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 thickBot="1">
      <c r="A7" s="192" t="s">
        <v>1</v>
      </c>
      <c r="B7" s="193" t="s">
        <v>76</v>
      </c>
      <c r="C7" s="194">
        <f>C8+C22+C23+C24+C25+C26+C27+C28+C29+C30+C31+C32+C33+C34+C6</f>
        <v>42262</v>
      </c>
      <c r="D7" s="194">
        <f>D8+D22+D23+D24+D25+D26+D27+D28+D29+D30+D31+D32+D33+D34+D6</f>
        <v>42477.299999999996</v>
      </c>
      <c r="E7" s="195">
        <f aca="true" t="shared" si="0" ref="E7:E70">D7-C7</f>
        <v>215.29999999999563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201">
        <v>1</v>
      </c>
      <c r="B8" s="202" t="s">
        <v>35</v>
      </c>
      <c r="C8" s="203">
        <f>C9+C10+C11+C12+C13+C16+C19+C20+C21</f>
        <v>38650.5</v>
      </c>
      <c r="D8" s="203">
        <f>D9+D10+D11+D12+D13+D16+D19+D20+D21</f>
        <v>38865.7</v>
      </c>
      <c r="E8" s="191">
        <f t="shared" si="0"/>
        <v>215.1999999999971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99">
        <v>1.1</v>
      </c>
      <c r="B9" s="100" t="s">
        <v>112</v>
      </c>
      <c r="C9" s="60">
        <v>17733.5</v>
      </c>
      <c r="D9" s="22">
        <v>17328.5</v>
      </c>
      <c r="E9" s="63">
        <f t="shared" si="0"/>
        <v>-405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99">
        <v>1.2</v>
      </c>
      <c r="B10" s="100" t="s">
        <v>113</v>
      </c>
      <c r="C10" s="60">
        <v>18989.3</v>
      </c>
      <c r="D10" s="22">
        <v>19848.9</v>
      </c>
      <c r="E10" s="63">
        <f t="shared" si="0"/>
        <v>859.6000000000022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99">
        <v>1.3</v>
      </c>
      <c r="B11" s="100" t="s">
        <v>114</v>
      </c>
      <c r="C11" s="60"/>
      <c r="D11" s="22"/>
      <c r="E11" s="63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99">
        <v>1.4</v>
      </c>
      <c r="B12" s="100" t="s">
        <v>116</v>
      </c>
      <c r="C12" s="60">
        <v>1927.7</v>
      </c>
      <c r="D12" s="22">
        <v>1646.6</v>
      </c>
      <c r="E12" s="63">
        <f t="shared" si="0"/>
        <v>-281.10000000000014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99">
        <v>1.5</v>
      </c>
      <c r="B13" s="100" t="s">
        <v>115</v>
      </c>
      <c r="C13" s="60">
        <f>C14+C15</f>
        <v>0</v>
      </c>
      <c r="D13" s="60">
        <f>D14+D15</f>
        <v>0</v>
      </c>
      <c r="E13" s="63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99"/>
      <c r="B14" s="100" t="s">
        <v>112</v>
      </c>
      <c r="C14" s="60"/>
      <c r="D14" s="22"/>
      <c r="E14" s="63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99"/>
      <c r="B15" s="100" t="s">
        <v>113</v>
      </c>
      <c r="C15" s="60"/>
      <c r="D15" s="22"/>
      <c r="E15" s="63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99">
        <v>1.6</v>
      </c>
      <c r="B16" s="100" t="s">
        <v>117</v>
      </c>
      <c r="C16" s="60">
        <f>C17+C18</f>
        <v>0</v>
      </c>
      <c r="D16" s="60">
        <f>D17+D18</f>
        <v>0</v>
      </c>
      <c r="E16" s="63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99"/>
      <c r="B17" s="100" t="s">
        <v>112</v>
      </c>
      <c r="C17" s="60"/>
      <c r="D17" s="22"/>
      <c r="E17" s="63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99"/>
      <c r="B18" s="100" t="s">
        <v>113</v>
      </c>
      <c r="C18" s="60"/>
      <c r="D18" s="22"/>
      <c r="E18" s="63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99">
        <v>1.7</v>
      </c>
      <c r="B19" s="100" t="s">
        <v>118</v>
      </c>
      <c r="C19" s="60"/>
      <c r="D19" s="22"/>
      <c r="E19" s="63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99">
        <v>1.8</v>
      </c>
      <c r="B20" s="100" t="s">
        <v>119</v>
      </c>
      <c r="C20" s="60"/>
      <c r="D20" s="22"/>
      <c r="E20" s="63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99">
        <v>1.9</v>
      </c>
      <c r="B21" s="101" t="s">
        <v>36</v>
      </c>
      <c r="C21" s="60"/>
      <c r="D21" s="22">
        <v>41.7</v>
      </c>
      <c r="E21" s="63">
        <f t="shared" si="0"/>
        <v>41.7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0"/>
      <c r="D22" s="60"/>
      <c r="E22" s="63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0"/>
      <c r="D23" s="60"/>
      <c r="E23" s="63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0"/>
      <c r="D24" s="60"/>
      <c r="E24" s="63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0"/>
      <c r="D25" s="60"/>
      <c r="E25" s="63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0"/>
      <c r="D26" s="60"/>
      <c r="E26" s="63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0"/>
      <c r="D27" s="60"/>
      <c r="E27" s="63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0"/>
      <c r="D28" s="60"/>
      <c r="E28" s="63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0"/>
      <c r="D29" s="60"/>
      <c r="E29" s="63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0"/>
      <c r="D30" s="60">
        <v>0.1</v>
      </c>
      <c r="E30" s="63">
        <f t="shared" si="0"/>
        <v>0.1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5"/>
      <c r="C31" s="60"/>
      <c r="D31" s="60"/>
      <c r="E31" s="63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5"/>
      <c r="C32" s="60"/>
      <c r="D32" s="60"/>
      <c r="E32" s="63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5"/>
      <c r="C33" s="60"/>
      <c r="D33" s="60"/>
      <c r="E33" s="63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 thickBot="1">
      <c r="A34" s="184">
        <v>14</v>
      </c>
      <c r="B34" s="185" t="s">
        <v>78</v>
      </c>
      <c r="C34" s="186"/>
      <c r="D34" s="186"/>
      <c r="E34" s="187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 thickBot="1">
      <c r="A35" s="192" t="s">
        <v>2</v>
      </c>
      <c r="B35" s="193" t="s">
        <v>7</v>
      </c>
      <c r="C35" s="194">
        <f>C36+C84</f>
        <v>42477.29999999999</v>
      </c>
      <c r="D35" s="194">
        <f>D36+D84</f>
        <v>39585.799999999996</v>
      </c>
      <c r="E35" s="195">
        <f>C35-D35</f>
        <v>2891.4999999999927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188" t="s">
        <v>79</v>
      </c>
      <c r="B36" s="189" t="s">
        <v>80</v>
      </c>
      <c r="C36" s="190">
        <f>C37+C38+C39+C40+C41+C42+C43+C44+C45+C46+C47+C48+C49+C50+C51+C52+C53+C54+C55+C56+C57+C58+C59+C60+C61+C62+C63+C64+C65+C66+C67+C68+C69+C70+C71+C72+C73+C74+C75+C76+C77+C78+C79+C80+C82+C83</f>
        <v>39897.29999999999</v>
      </c>
      <c r="D36" s="190">
        <f>D37+D38+D39+D40+D41+D42+D43+D44+D45+D46+D47+D48+D49+D50+D51+D52+D53+D54+D55+D56+D57+D58+D59+D60+D61+D62+D63+D64+D65+D66+D67+D68+D69+D70+D71+D72+D73+D74+D75+D76+D77+D78+D79+D80+D82+D83</f>
        <v>38705.49999999999</v>
      </c>
      <c r="E36" s="191">
        <f>D36-C36</f>
        <v>-1191.7999999999956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5" t="s">
        <v>107</v>
      </c>
      <c r="C37" s="60">
        <v>36546</v>
      </c>
      <c r="D37" s="60">
        <v>36546</v>
      </c>
      <c r="E37" s="63">
        <f t="shared" si="0"/>
        <v>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0"/>
      <c r="D38" s="60"/>
      <c r="E38" s="63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0"/>
      <c r="D39" s="60"/>
      <c r="E39" s="63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0">
        <v>1600</v>
      </c>
      <c r="D40" s="60">
        <v>1253.5</v>
      </c>
      <c r="E40" s="63">
        <f t="shared" si="0"/>
        <v>-346.5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0"/>
      <c r="D41" s="60"/>
      <c r="E41" s="63">
        <f t="shared" si="0"/>
        <v>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0">
        <v>120.7</v>
      </c>
      <c r="D42" s="60">
        <v>101</v>
      </c>
      <c r="E42" s="63">
        <f t="shared" si="0"/>
        <v>-19.700000000000003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0"/>
      <c r="D43" s="60"/>
      <c r="E43" s="63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0">
        <v>30</v>
      </c>
      <c r="D44" s="60">
        <v>30</v>
      </c>
      <c r="E44" s="63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93"/>
      <c r="D45" s="67"/>
      <c r="E45" s="63">
        <f>D45-C45</f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0">
        <v>46</v>
      </c>
      <c r="D46" s="60">
        <v>46</v>
      </c>
      <c r="E46" s="63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0"/>
      <c r="D47" s="60"/>
      <c r="E47" s="63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0"/>
      <c r="D48" s="60"/>
      <c r="E48" s="63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8" t="s">
        <v>48</v>
      </c>
      <c r="C49" s="60"/>
      <c r="D49" s="60"/>
      <c r="E49" s="63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8" t="s">
        <v>49</v>
      </c>
      <c r="C50" s="60">
        <v>11.2</v>
      </c>
      <c r="D50" s="60">
        <v>11.2</v>
      </c>
      <c r="E50" s="63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8" t="s">
        <v>19</v>
      </c>
      <c r="C51" s="60">
        <v>130</v>
      </c>
      <c r="D51" s="60">
        <v>130</v>
      </c>
      <c r="E51" s="63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8" t="s">
        <v>20</v>
      </c>
      <c r="C52" s="60">
        <v>230</v>
      </c>
      <c r="D52" s="60">
        <v>230</v>
      </c>
      <c r="E52" s="63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8" t="s">
        <v>50</v>
      </c>
      <c r="C53" s="60">
        <v>30</v>
      </c>
      <c r="D53" s="60">
        <v>30</v>
      </c>
      <c r="E53" s="63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8" t="s">
        <v>51</v>
      </c>
      <c r="C54" s="60">
        <v>35</v>
      </c>
      <c r="D54" s="60">
        <v>35</v>
      </c>
      <c r="E54" s="63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8" t="s">
        <v>52</v>
      </c>
      <c r="C55" s="60"/>
      <c r="D55" s="60"/>
      <c r="E55" s="63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8" t="s">
        <v>53</v>
      </c>
      <c r="C56" s="60"/>
      <c r="D56" s="60"/>
      <c r="E56" s="63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8" t="s">
        <v>54</v>
      </c>
      <c r="C57" s="60"/>
      <c r="D57" s="60"/>
      <c r="E57" s="63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8" t="s">
        <v>21</v>
      </c>
      <c r="C58" s="60">
        <v>24.7</v>
      </c>
      <c r="D58" s="60">
        <v>24.7</v>
      </c>
      <c r="E58" s="63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8" t="s">
        <v>55</v>
      </c>
      <c r="C59" s="60"/>
      <c r="D59" s="60"/>
      <c r="E59" s="63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8" t="s">
        <v>56</v>
      </c>
      <c r="C60" s="60">
        <v>30</v>
      </c>
      <c r="D60" s="60">
        <v>30</v>
      </c>
      <c r="E60" s="63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8" t="s">
        <v>57</v>
      </c>
      <c r="C61" s="60"/>
      <c r="D61" s="60"/>
      <c r="E61" s="63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8" t="s">
        <v>58</v>
      </c>
      <c r="C62" s="60">
        <v>27</v>
      </c>
      <c r="D62" s="60">
        <v>27</v>
      </c>
      <c r="E62" s="63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8" t="s">
        <v>59</v>
      </c>
      <c r="C63" s="60">
        <v>3</v>
      </c>
      <c r="D63" s="60">
        <v>3</v>
      </c>
      <c r="E63" s="63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8" t="s">
        <v>60</v>
      </c>
      <c r="C64" s="60">
        <v>12</v>
      </c>
      <c r="D64" s="60">
        <v>12</v>
      </c>
      <c r="E64" s="63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8" t="s">
        <v>61</v>
      </c>
      <c r="C65" s="60">
        <v>58.4</v>
      </c>
      <c r="D65" s="60">
        <v>58.4</v>
      </c>
      <c r="E65" s="63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8" t="s">
        <v>62</v>
      </c>
      <c r="C66" s="60"/>
      <c r="D66" s="60"/>
      <c r="E66" s="63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8" t="s">
        <v>63</v>
      </c>
      <c r="C67" s="60"/>
      <c r="D67" s="60"/>
      <c r="E67" s="63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8" t="s">
        <v>64</v>
      </c>
      <c r="C68" s="60">
        <v>41.7</v>
      </c>
      <c r="D68" s="60">
        <v>41.7</v>
      </c>
      <c r="E68" s="63">
        <f t="shared" si="0"/>
        <v>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4" t="s">
        <v>104</v>
      </c>
      <c r="C69" s="60"/>
      <c r="D69" s="60"/>
      <c r="E69" s="63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4"/>
      <c r="C70" s="60"/>
      <c r="D70" s="60"/>
      <c r="E70" s="63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4"/>
      <c r="C71" s="60"/>
      <c r="D71" s="60"/>
      <c r="E71" s="63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4"/>
      <c r="C72" s="60"/>
      <c r="D72" s="60"/>
      <c r="E72" s="63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4"/>
      <c r="C73" s="60"/>
      <c r="D73" s="60"/>
      <c r="E73" s="63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8" t="s">
        <v>22</v>
      </c>
      <c r="C74" s="93"/>
      <c r="D74" s="93"/>
      <c r="E74" s="63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0"/>
      <c r="D75" s="60"/>
      <c r="E75" s="63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0"/>
      <c r="D76" s="60"/>
      <c r="E76" s="63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0"/>
      <c r="D77" s="60"/>
      <c r="E77" s="63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105</v>
      </c>
      <c r="C78" s="60"/>
      <c r="D78" s="60"/>
      <c r="E78" s="63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8" t="s">
        <v>17</v>
      </c>
      <c r="C79" s="60"/>
      <c r="D79" s="60"/>
      <c r="E79" s="63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0">
        <v>872.6</v>
      </c>
      <c r="D80" s="60">
        <v>47</v>
      </c>
      <c r="E80" s="63">
        <f t="shared" si="1"/>
        <v>-825.6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02" t="s">
        <v>120</v>
      </c>
      <c r="C81" s="60"/>
      <c r="D81" s="60"/>
      <c r="E81" s="63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02" t="s">
        <v>121</v>
      </c>
      <c r="C82" s="60">
        <v>49</v>
      </c>
      <c r="D82" s="60">
        <v>49</v>
      </c>
      <c r="E82" s="63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122</v>
      </c>
      <c r="C83" s="60"/>
      <c r="D83" s="60"/>
      <c r="E83" s="63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6" t="s">
        <v>84</v>
      </c>
      <c r="B84" s="62" t="s">
        <v>85</v>
      </c>
      <c r="C84" s="92">
        <f>C85+C86+C87+C88+C89+C90+C91+C92+C94+C95+C96+C97+C98</f>
        <v>2580</v>
      </c>
      <c r="D84" s="92">
        <f>D85+D86+D87+D88+D89+D90+D91+D92+D94+D95+D96+D97+D98</f>
        <v>880.3</v>
      </c>
      <c r="E84" s="63">
        <f t="shared" si="1"/>
        <v>-1699.7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93"/>
      <c r="D85" s="93"/>
      <c r="E85" s="63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0">
        <v>768</v>
      </c>
      <c r="D86" s="60"/>
      <c r="E86" s="63">
        <f t="shared" si="1"/>
        <v>-768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0"/>
      <c r="D87" s="60"/>
      <c r="E87" s="63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0">
        <v>307</v>
      </c>
      <c r="D88" s="60"/>
      <c r="E88" s="63">
        <f t="shared" si="1"/>
        <v>-307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0"/>
      <c r="D89" s="60"/>
      <c r="E89" s="63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0">
        <v>15</v>
      </c>
      <c r="D90" s="60">
        <v>15</v>
      </c>
      <c r="E90" s="63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69" t="s">
        <v>110</v>
      </c>
      <c r="C91" s="60"/>
      <c r="D91" s="60"/>
      <c r="E91" s="63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0"/>
      <c r="C92" s="60"/>
      <c r="D92" s="60"/>
      <c r="E92" s="63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0"/>
      <c r="D93" s="60"/>
      <c r="E93" s="63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93"/>
      <c r="D94" s="93"/>
      <c r="E94" s="63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0">
        <v>1490</v>
      </c>
      <c r="D95" s="60">
        <v>865.3</v>
      </c>
      <c r="E95" s="63">
        <f t="shared" si="1"/>
        <v>-624.7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0"/>
      <c r="D96" s="60"/>
      <c r="E96" s="63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0"/>
      <c r="D97" s="60"/>
      <c r="E97" s="63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 thickBot="1">
      <c r="A98" s="196">
        <v>3</v>
      </c>
      <c r="B98" s="197" t="s">
        <v>106</v>
      </c>
      <c r="C98" s="186"/>
      <c r="D98" s="186"/>
      <c r="E98" s="187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 thickBot="1">
      <c r="A99" s="192" t="s">
        <v>3</v>
      </c>
      <c r="B99" s="193" t="s">
        <v>8</v>
      </c>
      <c r="C99" s="204"/>
      <c r="D99" s="204">
        <f>D7-D35</f>
        <v>2891.5</v>
      </c>
      <c r="E99" s="187">
        <f t="shared" si="1"/>
        <v>2891.5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4"/>
      <c r="B100" s="94"/>
      <c r="C100" s="95"/>
      <c r="D100" s="95"/>
      <c r="E100" s="75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1" t="s">
        <v>68</v>
      </c>
      <c r="C101" s="96"/>
      <c r="D101" s="210" t="s">
        <v>134</v>
      </c>
      <c r="E101" s="210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96"/>
      <c r="D102" s="214" t="s">
        <v>67</v>
      </c>
      <c r="E102" s="214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2" t="s">
        <v>69</v>
      </c>
      <c r="C103" s="96"/>
      <c r="D103" s="210" t="s">
        <v>135</v>
      </c>
      <c r="E103" s="210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96"/>
      <c r="D104" s="215" t="s">
        <v>67</v>
      </c>
      <c r="E104" s="215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3" t="s">
        <v>5</v>
      </c>
      <c r="C105" s="96"/>
      <c r="D105" s="96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2017-12-19T13:21:46Z</cp:lastPrinted>
  <dcterms:created xsi:type="dcterms:W3CDTF">1996-10-14T23:33:28Z</dcterms:created>
  <dcterms:modified xsi:type="dcterms:W3CDTF">2018-01-08T08:13:29Z</dcterms:modified>
  <cp:category/>
  <cp:version/>
  <cp:contentType/>
  <cp:contentStatus/>
</cp:coreProperties>
</file>