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<sst xmlns="http://schemas.openxmlformats.org/spreadsheetml/2006/main" count="286" uniqueCount="138">
  <si>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</si>
  <si>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</si>
  <si>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</si>
  <si>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</si>
  <si>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</si>
  <si>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</si>
  <si>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</si>
  <si>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</si>
  <si>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</si>
  <si>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</si>
  <si>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</si>
  <si>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</si>
  <si>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</si>
  <si>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</si>
  <si>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</si>
  <si>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</si>
  <si>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</si>
  <si>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</si>
  <si>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</si>
  <si>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</si>
  <si>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</si>
  <si>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</si>
  <si>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</si>
  <si>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</si>
  <si>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</si>
  <si>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</si>
  <si>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</si>
  <si>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</si>
  <si>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</si>
  <si>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</si>
  <si>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</si>
  <si>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</si>
  <si>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</si>
  <si>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</si>
  <si>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</si>
  <si>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</si>
  <si>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</si>
  <si>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</si>
  <si>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</si>
  <si>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</si>
  <si>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</si>
  <si>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</si>
  <si>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</si>
  <si>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</si>
  <si>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</si>
  <si>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</si>
  <si>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</si>
  <si>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</si>
  <si>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</si>
  <si>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</si>
  <si>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</si>
  <si>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</si>
  <si>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</si>
  <si>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</si>
  <si>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</si>
  <si>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</si>
  <si>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</si>
  <si>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</si>
  <si>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</si>
  <si>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</si>
  <si>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</si>
  <si>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</si>
  <si>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</si>
  <si>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</si>
  <si>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</si>
  <si>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</si>
  <si>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</si>
  <si>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</si>
  <si>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</si>
  <si>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</si>
  <si>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</si>
  <si>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</si>
  <si>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</si>
  <si>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</si>
  <si>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</si>
  <si>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</si>
  <si>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</si>
  <si>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</si>
  <si>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</si>
  <si>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</si>
  <si>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</si>
  <si>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</si>
  <si>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</si>
  <si>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</si>
  <si>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</si>
  <si>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</si>
  <si>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</si>
  <si>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</si>
  <si>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</si>
  <si>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</si>
  <si>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</si>
  <si>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</si>
  <si>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</si>
  <si>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</si>
  <si>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</si>
  <si>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</si>
  <si>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</si>
  <si>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</si>
  <si>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</si>
  <si>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</si>
  <si>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</si>
  <si>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</si>
  <si>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</si>
  <si>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</si>
  <si>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</si>
  <si>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</si>
  <si>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</si>
  <si>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</si>
  <si>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</si>
  <si>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</si>
  <si>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</si>
  <si>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</si>
  <si>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</si>
  <si>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</si>
  <si>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</si>
  <si>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</si>
  <si>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</si>
  <si>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</si>
  <si>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</si>
  <si>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</si>
  <si>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</si>
  <si>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</si>
  <si>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</si>
  <si>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</si>
  <si>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</si>
  <si>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</si>
  <si>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</si>
  <si>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Դեռատիզացիայի գծով</t>
  </si>
  <si>
    <t xml:space="preserve"> « ԿՈՏԱՅՔԻ Ս.ՎԱՐԴԱՆՅԱՆԻ ԱՆՎԱՆ ՄԻՋՆԱԿԱՐԳ ԴՊՐՈՑ  » ՊՈԱԿ-ի </t>
  </si>
  <si>
    <t>Վարչական սարքավորումների գծով</t>
  </si>
  <si>
    <t>Ա.ԿԻՐԱԿՈՍՅԱՆ</t>
  </si>
  <si>
    <t>Ա.ԵՐԻՑՅԱՆ</t>
  </si>
  <si>
    <t>Անձնակազմի վերապատրաստման գծով</t>
  </si>
  <si>
    <t xml:space="preserve"> «ԿՈՏԱՅՔԻ Ս.ՎԱՐԴԱՆՅԱՆԻ ԱՆՎԱՆ ՄԻՋՆԱԿԱՐԳ ԴՊՐՈՑ » ՊՈԱԿ-ի </t>
  </si>
  <si>
    <t xml:space="preserve"> « ԿՈՏԱՅՔԻ Ս.ՎԱՐԴԱՆՅԱՆԻ ԱՆՎԱՆ ՄԻՋՆԱԿԱՐԳ ԴՊՐՈՑ » ՊՈԱԿ-ի </t>
  </si>
  <si>
    <t>տնտեսական գույք</t>
  </si>
  <si>
    <t>երկաթե պահարան</t>
  </si>
  <si>
    <t>Ա. ԿԻՐԱԿՈՍՅԱՆ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</si>
</sst>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3" fillId="0" borderId="0" xfId="0" applyNumberFormat="1" applyFont="1" applyAlignment="1" applyProtection="1">
      <alignment vertical="center"/>
      <protection hidden="1"/>
    </xf>
    <xf numFmtId="190" fontId="16" fillId="0" borderId="0" xfId="0" applyNumberFormat="1" applyFont="1" applyAlignment="1" applyProtection="1">
      <alignment horizontal="center" vertical="center" wrapText="1"/>
      <protection hidden="1"/>
    </xf>
    <xf numFmtId="190" fontId="7" fillId="0" borderId="0" xfId="0" applyNumberFormat="1" applyFont="1" applyBorder="1" applyAlignment="1" applyProtection="1">
      <alignment horizontal="center" vertical="center"/>
      <protection hidden="1"/>
    </xf>
    <xf numFmtId="190" fontId="7" fillId="0" borderId="0" xfId="0" applyNumberFormat="1" applyFont="1" applyBorder="1" applyAlignment="1" applyProtection="1">
      <alignment vertical="center"/>
      <protection hidden="1"/>
    </xf>
    <xf numFmtId="190" fontId="15" fillId="0" borderId="10" xfId="0" applyNumberFormat="1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/>
      <protection hidden="1"/>
    </xf>
    <xf numFmtId="190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190" fontId="15" fillId="0" borderId="10" xfId="0" applyNumberFormat="1" applyFont="1" applyBorder="1" applyAlignment="1" applyProtection="1">
      <alignment horizontal="center" vertical="center" wrapText="1"/>
      <protection hidden="1"/>
    </xf>
    <xf numFmtId="190" fontId="0" fillId="0" borderId="10" xfId="0" applyNumberFormat="1" applyBorder="1" applyAlignment="1" applyProtection="1">
      <alignment horizontal="center" vertical="center" wrapText="1"/>
      <protection hidden="1"/>
    </xf>
    <xf numFmtId="19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19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15" fillId="0" borderId="12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" fillId="0" borderId="12" xfId="0" applyFont="1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0" fontId="15" fillId="0" borderId="14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/>
      <protection hidden="1"/>
    </xf>
    <xf numFmtId="0" fontId="0" fillId="0" borderId="14" xfId="0" applyBorder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left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6.57421875" style="2" customWidth="1"/>
    <col min="4" max="4" width="13.8515625" style="35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115"/>
      <c r="E1" s="6"/>
    </row>
    <row r="2" spans="1:5" ht="14.25">
      <c r="A2" s="147" t="s">
        <v>10</v>
      </c>
      <c r="B2" s="147"/>
      <c r="C2" s="147"/>
      <c r="D2" s="147"/>
      <c r="E2" s="147"/>
    </row>
    <row r="3" spans="1:5" ht="14.25">
      <c r="A3" s="145" t="s">
        <v>128</v>
      </c>
      <c r="B3" s="145"/>
      <c r="C3" s="145"/>
      <c r="D3" s="145"/>
      <c r="E3" s="145"/>
    </row>
    <row r="4" spans="1:5" ht="14.25">
      <c r="A4" s="145" t="s">
        <v>97</v>
      </c>
      <c r="B4" s="145"/>
      <c r="C4" s="145"/>
      <c r="D4" s="145"/>
      <c r="E4" s="145"/>
    </row>
    <row r="5" spans="1:5" ht="15" customHeight="1">
      <c r="A5" s="111"/>
      <c r="B5" s="111"/>
      <c r="C5" s="111"/>
      <c r="D5" s="116"/>
      <c r="E5" s="111"/>
    </row>
    <row r="6" spans="1:5" ht="14.25">
      <c r="A6" s="122" t="s">
        <v>0</v>
      </c>
      <c r="B6" s="148" t="s">
        <v>34</v>
      </c>
      <c r="C6" s="134"/>
      <c r="D6" s="119">
        <f>D7</f>
        <v>50120.00000000001</v>
      </c>
      <c r="E6" s="112"/>
    </row>
    <row r="7" spans="1:5" ht="15" customHeight="1">
      <c r="A7" s="126">
        <v>1</v>
      </c>
      <c r="B7" s="141" t="s">
        <v>35</v>
      </c>
      <c r="C7" s="142"/>
      <c r="D7" s="120">
        <f>D8+D9+D10+D12+D18</f>
        <v>50120.00000000001</v>
      </c>
      <c r="E7" s="113"/>
    </row>
    <row r="8" spans="1:5" ht="15" customHeight="1">
      <c r="A8" s="127">
        <v>1.1</v>
      </c>
      <c r="B8" s="141" t="s">
        <v>114</v>
      </c>
      <c r="C8" s="142"/>
      <c r="D8" s="120">
        <v>17727.4</v>
      </c>
      <c r="E8" s="113"/>
    </row>
    <row r="9" spans="1:5" ht="15" customHeight="1">
      <c r="A9" s="127">
        <v>1.2</v>
      </c>
      <c r="B9" s="141" t="s">
        <v>115</v>
      </c>
      <c r="C9" s="142"/>
      <c r="D9" s="120">
        <v>26496.9</v>
      </c>
      <c r="E9" s="113"/>
    </row>
    <row r="10" spans="1:5" ht="15" customHeight="1">
      <c r="A10" s="127">
        <v>1.3</v>
      </c>
      <c r="B10" s="141" t="s">
        <v>116</v>
      </c>
      <c r="C10" s="142"/>
      <c r="D10" s="120">
        <v>4791.8</v>
      </c>
      <c r="E10" s="113"/>
    </row>
    <row r="11" spans="1:5" ht="15" customHeight="1">
      <c r="A11" s="127">
        <v>1.4</v>
      </c>
      <c r="B11" s="141" t="s">
        <v>118</v>
      </c>
      <c r="C11" s="142"/>
      <c r="D11" s="120">
        <v>0</v>
      </c>
      <c r="E11" s="113"/>
    </row>
    <row r="12" spans="1:5" ht="15" customHeight="1">
      <c r="A12" s="127">
        <v>1.5</v>
      </c>
      <c r="B12" s="141" t="s">
        <v>117</v>
      </c>
      <c r="C12" s="142"/>
      <c r="D12" s="120">
        <f>D14</f>
        <v>1021.5</v>
      </c>
      <c r="E12" s="113"/>
    </row>
    <row r="13" spans="1:5" ht="15" customHeight="1">
      <c r="A13" s="127"/>
      <c r="B13" s="141" t="s">
        <v>114</v>
      </c>
      <c r="C13" s="142"/>
      <c r="D13" s="120">
        <v>0</v>
      </c>
      <c r="E13" s="113"/>
    </row>
    <row r="14" spans="1:5" ht="15" customHeight="1">
      <c r="A14" s="127"/>
      <c r="B14" s="141" t="s">
        <v>115</v>
      </c>
      <c r="C14" s="142"/>
      <c r="D14" s="120">
        <v>1021.5</v>
      </c>
      <c r="E14" s="113"/>
    </row>
    <row r="15" spans="1:5" ht="15" customHeight="1">
      <c r="A15" s="127">
        <v>1.6</v>
      </c>
      <c r="B15" s="141" t="s">
        <v>119</v>
      </c>
      <c r="C15" s="142"/>
      <c r="D15" s="120">
        <v>0</v>
      </c>
      <c r="E15" s="113"/>
    </row>
    <row r="16" spans="1:5" ht="15" customHeight="1">
      <c r="A16" s="127"/>
      <c r="B16" s="141" t="s">
        <v>114</v>
      </c>
      <c r="C16" s="142"/>
      <c r="D16" s="120"/>
      <c r="E16" s="113"/>
    </row>
    <row r="17" spans="1:5" ht="15" customHeight="1">
      <c r="A17" s="127"/>
      <c r="B17" s="141" t="s">
        <v>115</v>
      </c>
      <c r="C17" s="142"/>
      <c r="D17" s="120"/>
      <c r="E17" s="113"/>
    </row>
    <row r="18" spans="1:5" ht="15" customHeight="1">
      <c r="A18" s="127">
        <v>1.7</v>
      </c>
      <c r="B18" s="141" t="s">
        <v>120</v>
      </c>
      <c r="C18" s="142"/>
      <c r="D18" s="120">
        <v>82.4</v>
      </c>
      <c r="E18" s="113"/>
    </row>
    <row r="19" spans="1:5" ht="15" customHeight="1">
      <c r="A19" s="127">
        <v>1.8</v>
      </c>
      <c r="B19" s="141" t="s">
        <v>121</v>
      </c>
      <c r="C19" s="142"/>
      <c r="D19" s="120"/>
      <c r="E19" s="113"/>
    </row>
    <row r="20" spans="1:5" ht="15" customHeight="1">
      <c r="A20" s="127">
        <v>1.9</v>
      </c>
      <c r="B20" s="141" t="s">
        <v>36</v>
      </c>
      <c r="C20" s="142"/>
      <c r="D20" s="121">
        <v>74.1</v>
      </c>
      <c r="E20" s="113"/>
    </row>
    <row r="21" spans="1:5" ht="15" customHeight="1">
      <c r="A21" s="126">
        <v>2</v>
      </c>
      <c r="B21" s="141" t="s">
        <v>37</v>
      </c>
      <c r="C21" s="142"/>
      <c r="D21" s="120"/>
      <c r="E21" s="113"/>
    </row>
    <row r="22" spans="1:5" ht="15" customHeight="1">
      <c r="A22" s="126">
        <v>3</v>
      </c>
      <c r="B22" s="141" t="s">
        <v>39</v>
      </c>
      <c r="C22" s="142"/>
      <c r="D22" s="120"/>
      <c r="E22" s="113"/>
    </row>
    <row r="23" spans="1:5" ht="13.5" customHeight="1">
      <c r="A23" s="126">
        <v>2</v>
      </c>
      <c r="B23" s="141" t="s">
        <v>32</v>
      </c>
      <c r="C23" s="142"/>
      <c r="D23" s="120"/>
      <c r="E23" s="113"/>
    </row>
    <row r="24" spans="1:5" ht="13.5" customHeight="1">
      <c r="A24" s="126">
        <v>3</v>
      </c>
      <c r="B24" s="141" t="s">
        <v>40</v>
      </c>
      <c r="C24" s="142"/>
      <c r="D24" s="120"/>
      <c r="E24" s="113"/>
    </row>
    <row r="25" spans="1:5" ht="13.5" customHeight="1">
      <c r="A25" s="126">
        <v>6</v>
      </c>
      <c r="B25" s="141" t="s">
        <v>99</v>
      </c>
      <c r="C25" s="142"/>
      <c r="D25" s="120"/>
      <c r="E25" s="113"/>
    </row>
    <row r="26" spans="1:5" ht="13.5" customHeight="1">
      <c r="A26" s="126">
        <v>4</v>
      </c>
      <c r="B26" s="141" t="s">
        <v>42</v>
      </c>
      <c r="C26" s="142"/>
      <c r="D26" s="120"/>
      <c r="E26" s="113"/>
    </row>
    <row r="27" spans="1:5" ht="13.5" customHeight="1">
      <c r="A27" s="126">
        <v>8</v>
      </c>
      <c r="B27" s="141" t="s">
        <v>100</v>
      </c>
      <c r="C27" s="142"/>
      <c r="D27" s="120"/>
      <c r="E27" s="113"/>
    </row>
    <row r="28" spans="1:5" ht="13.5" customHeight="1">
      <c r="A28" s="126">
        <v>4</v>
      </c>
      <c r="B28" s="141" t="s">
        <v>26</v>
      </c>
      <c r="C28" s="142"/>
      <c r="D28" s="120"/>
      <c r="E28" s="113"/>
    </row>
    <row r="29" spans="1:5" ht="13.5" customHeight="1">
      <c r="A29" s="126">
        <v>5</v>
      </c>
      <c r="B29" s="141" t="s">
        <v>9</v>
      </c>
      <c r="C29" s="142"/>
      <c r="D29" s="120">
        <v>48.5</v>
      </c>
      <c r="E29" s="113"/>
    </row>
    <row r="30" spans="1:5" ht="30.75" customHeight="1">
      <c r="A30" s="126">
        <v>11</v>
      </c>
      <c r="B30" s="143" t="s">
        <v>6</v>
      </c>
      <c r="C30" s="132"/>
      <c r="D30" s="120">
        <v>5442.1</v>
      </c>
      <c r="E30" s="113"/>
    </row>
    <row r="31" spans="1:5" ht="13.5">
      <c r="A31" s="126">
        <v>13</v>
      </c>
      <c r="B31" s="135"/>
      <c r="C31" s="134"/>
      <c r="D31" s="120"/>
      <c r="E31" s="113"/>
    </row>
    <row r="32" spans="1:5" ht="13.5">
      <c r="A32" s="126">
        <v>14</v>
      </c>
      <c r="B32" s="135" t="s">
        <v>43</v>
      </c>
      <c r="C32" s="134"/>
      <c r="D32" s="120"/>
      <c r="E32" s="113"/>
    </row>
    <row r="33" spans="1:5" ht="24" customHeight="1">
      <c r="A33" s="122"/>
      <c r="B33" s="137" t="s">
        <v>101</v>
      </c>
      <c r="C33" s="138"/>
      <c r="D33" s="119">
        <f>D29+D7+D30</f>
        <v>55610.600000000006</v>
      </c>
      <c r="E33" s="112"/>
    </row>
    <row r="34" spans="1:5" ht="14.25">
      <c r="A34" s="122" t="s">
        <v>1</v>
      </c>
      <c r="B34" s="139" t="s">
        <v>44</v>
      </c>
      <c r="C34" s="140"/>
      <c r="D34" s="123"/>
      <c r="E34" s="110"/>
    </row>
    <row r="35" spans="1:5" ht="13.5" customHeight="1">
      <c r="A35" s="126">
        <v>1</v>
      </c>
      <c r="B35" s="135" t="s">
        <v>108</v>
      </c>
      <c r="C35" s="136"/>
      <c r="D35" s="124">
        <v>47357.9</v>
      </c>
      <c r="E35" s="113"/>
    </row>
    <row r="36" spans="1:5" ht="13.5" customHeight="1">
      <c r="A36" s="126">
        <v>1.1</v>
      </c>
      <c r="B36" s="135" t="s">
        <v>33</v>
      </c>
      <c r="C36" s="136"/>
      <c r="D36" s="123">
        <v>2000</v>
      </c>
      <c r="E36" s="113"/>
    </row>
    <row r="37" spans="1:5" ht="13.5" customHeight="1">
      <c r="A37" s="126">
        <v>2</v>
      </c>
      <c r="B37" s="135" t="s">
        <v>12</v>
      </c>
      <c r="C37" s="136"/>
      <c r="D37" s="123">
        <v>1600</v>
      </c>
      <c r="E37" s="113"/>
    </row>
    <row r="38" spans="1:5" ht="13.5" customHeight="1">
      <c r="A38" s="126">
        <v>3</v>
      </c>
      <c r="B38" s="135" t="s">
        <v>11</v>
      </c>
      <c r="C38" s="136"/>
      <c r="D38" s="123">
        <v>700</v>
      </c>
      <c r="E38" s="113"/>
    </row>
    <row r="39" spans="1:5" ht="13.5" customHeight="1">
      <c r="A39" s="126">
        <v>4</v>
      </c>
      <c r="B39" s="135" t="s">
        <v>13</v>
      </c>
      <c r="C39" s="136"/>
      <c r="D39" s="123">
        <v>40</v>
      </c>
      <c r="E39" s="113"/>
    </row>
    <row r="40" spans="1:5" ht="13.5" customHeight="1">
      <c r="A40" s="126">
        <v>5</v>
      </c>
      <c r="B40" s="135" t="s">
        <v>14</v>
      </c>
      <c r="C40" s="136"/>
      <c r="D40" s="123">
        <v>0</v>
      </c>
      <c r="E40" s="113"/>
    </row>
    <row r="41" spans="1:5" ht="13.5" customHeight="1">
      <c r="A41" s="126">
        <v>6</v>
      </c>
      <c r="B41" s="135" t="s">
        <v>46</v>
      </c>
      <c r="C41" s="136"/>
      <c r="D41" s="123"/>
      <c r="E41" s="113"/>
    </row>
    <row r="42" spans="1:5" ht="13.5" customHeight="1">
      <c r="A42" s="126"/>
      <c r="B42" s="135" t="s">
        <v>127</v>
      </c>
      <c r="C42" s="136"/>
      <c r="D42" s="123">
        <v>36</v>
      </c>
      <c r="E42" s="113"/>
    </row>
    <row r="43" spans="1:5" ht="16.5" customHeight="1">
      <c r="A43" s="126">
        <v>6</v>
      </c>
      <c r="B43" s="135" t="s">
        <v>18</v>
      </c>
      <c r="C43" s="136"/>
      <c r="D43" s="123">
        <f>D46+D44</f>
        <v>213</v>
      </c>
      <c r="E43" s="109"/>
    </row>
    <row r="44" spans="1:5" ht="13.5" customHeight="1">
      <c r="A44" s="126">
        <v>6.1</v>
      </c>
      <c r="B44" s="135" t="s">
        <v>15</v>
      </c>
      <c r="C44" s="136"/>
      <c r="D44" s="125">
        <v>70</v>
      </c>
      <c r="E44" s="113"/>
    </row>
    <row r="45" spans="1:5" ht="13.5" customHeight="1">
      <c r="A45" s="126">
        <v>6.2</v>
      </c>
      <c r="B45" s="135" t="s">
        <v>16</v>
      </c>
      <c r="C45" s="136"/>
      <c r="D45" s="125"/>
      <c r="E45" s="113"/>
    </row>
    <row r="46" spans="1:5" ht="13.5" customHeight="1">
      <c r="A46" s="126">
        <v>6.3</v>
      </c>
      <c r="B46" s="135" t="s">
        <v>47</v>
      </c>
      <c r="C46" s="136"/>
      <c r="D46" s="125">
        <v>143</v>
      </c>
      <c r="E46" s="113"/>
    </row>
    <row r="47" spans="1:5" ht="13.5" customHeight="1">
      <c r="A47" s="126">
        <v>8</v>
      </c>
      <c r="B47" s="135" t="s">
        <v>48</v>
      </c>
      <c r="C47" s="136"/>
      <c r="D47" s="123"/>
      <c r="E47" s="113"/>
    </row>
    <row r="48" spans="1:5" ht="13.5" customHeight="1">
      <c r="A48" s="126">
        <v>9</v>
      </c>
      <c r="B48" s="135" t="s">
        <v>49</v>
      </c>
      <c r="C48" s="136"/>
      <c r="D48" s="123"/>
      <c r="E48" s="113"/>
    </row>
    <row r="49" spans="1:5" ht="13.5" customHeight="1">
      <c r="A49" s="126">
        <v>7</v>
      </c>
      <c r="B49" s="135" t="s">
        <v>19</v>
      </c>
      <c r="C49" s="136"/>
      <c r="D49" s="123">
        <v>300</v>
      </c>
      <c r="E49" s="113"/>
    </row>
    <row r="50" spans="1:5" ht="13.5" customHeight="1">
      <c r="A50" s="126">
        <v>8</v>
      </c>
      <c r="B50" s="135" t="s">
        <v>20</v>
      </c>
      <c r="C50" s="136"/>
      <c r="D50" s="123">
        <v>450</v>
      </c>
      <c r="E50" s="113"/>
    </row>
    <row r="51" spans="1:5" ht="13.5" customHeight="1">
      <c r="A51" s="126">
        <v>9</v>
      </c>
      <c r="B51" s="135" t="s">
        <v>102</v>
      </c>
      <c r="C51" s="136"/>
      <c r="D51" s="123"/>
      <c r="E51" s="113"/>
    </row>
    <row r="52" spans="1:5" ht="13.5" customHeight="1">
      <c r="A52" s="126">
        <v>10</v>
      </c>
      <c r="B52" s="135" t="s">
        <v>51</v>
      </c>
      <c r="C52" s="134"/>
      <c r="D52" s="123">
        <v>50</v>
      </c>
      <c r="E52" s="113"/>
    </row>
    <row r="53" spans="1:5" ht="13.5" customHeight="1">
      <c r="A53" s="126">
        <v>14</v>
      </c>
      <c r="B53" s="135" t="s">
        <v>52</v>
      </c>
      <c r="C53" s="134"/>
      <c r="D53" s="123">
        <v>205</v>
      </c>
      <c r="E53" s="113"/>
    </row>
    <row r="54" spans="1:5" ht="13.5" customHeight="1">
      <c r="A54" s="126">
        <v>15</v>
      </c>
      <c r="B54" s="135" t="s">
        <v>53</v>
      </c>
      <c r="C54" s="134"/>
      <c r="D54" s="123"/>
      <c r="E54" s="113"/>
    </row>
    <row r="55" spans="1:5" ht="13.5" customHeight="1">
      <c r="A55" s="126">
        <v>16</v>
      </c>
      <c r="B55" s="135" t="s">
        <v>54</v>
      </c>
      <c r="C55" s="134"/>
      <c r="D55" s="123">
        <v>74.1</v>
      </c>
      <c r="E55" s="113"/>
    </row>
    <row r="56" spans="1:5" ht="13.5" customHeight="1">
      <c r="A56" s="126">
        <v>8</v>
      </c>
      <c r="B56" s="135" t="s">
        <v>21</v>
      </c>
      <c r="C56" s="134"/>
      <c r="D56" s="123"/>
      <c r="E56" s="113"/>
    </row>
    <row r="57" spans="1:5" ht="13.5" customHeight="1">
      <c r="A57" s="126">
        <v>12</v>
      </c>
      <c r="B57" s="135" t="s">
        <v>55</v>
      </c>
      <c r="C57" s="134"/>
      <c r="D57" s="123">
        <v>75.8</v>
      </c>
      <c r="E57" s="113"/>
    </row>
    <row r="58" spans="1:5" ht="13.5" customHeight="1">
      <c r="A58" s="126">
        <v>9</v>
      </c>
      <c r="B58" s="135" t="s">
        <v>56</v>
      </c>
      <c r="C58" s="134"/>
      <c r="D58" s="123"/>
      <c r="E58" s="113"/>
    </row>
    <row r="59" spans="1:5" ht="13.5" customHeight="1">
      <c r="A59" s="126">
        <v>9</v>
      </c>
      <c r="B59" s="135" t="s">
        <v>57</v>
      </c>
      <c r="C59" s="134"/>
      <c r="D59" s="123">
        <v>85</v>
      </c>
      <c r="E59" s="113"/>
    </row>
    <row r="60" spans="1:5" ht="13.5" customHeight="1">
      <c r="A60" s="126">
        <v>11</v>
      </c>
      <c r="B60" s="135" t="s">
        <v>58</v>
      </c>
      <c r="C60" s="134"/>
      <c r="D60" s="123">
        <v>110</v>
      </c>
      <c r="E60" s="113"/>
    </row>
    <row r="61" spans="1:5" ht="13.5" customHeight="1">
      <c r="A61" s="126">
        <v>13</v>
      </c>
      <c r="B61" s="135" t="s">
        <v>103</v>
      </c>
      <c r="C61" s="134"/>
      <c r="D61" s="123"/>
      <c r="E61" s="113"/>
    </row>
    <row r="62" spans="1:5" ht="13.5" customHeight="1">
      <c r="A62" s="126"/>
      <c r="B62" s="135" t="s">
        <v>104</v>
      </c>
      <c r="C62" s="134"/>
      <c r="D62" s="123">
        <v>3</v>
      </c>
      <c r="E62" s="113"/>
    </row>
    <row r="63" spans="1:5" ht="13.5" customHeight="1">
      <c r="A63" s="126">
        <v>10</v>
      </c>
      <c r="B63" s="135" t="s">
        <v>60</v>
      </c>
      <c r="C63" s="134"/>
      <c r="D63" s="123">
        <v>12</v>
      </c>
      <c r="E63" s="113"/>
    </row>
    <row r="64" spans="1:5" ht="13.5" customHeight="1">
      <c r="A64" s="126">
        <v>11</v>
      </c>
      <c r="B64" s="135" t="s">
        <v>61</v>
      </c>
      <c r="C64" s="134"/>
      <c r="D64" s="123">
        <v>9.9</v>
      </c>
      <c r="E64" s="113"/>
    </row>
    <row r="65" spans="1:5" ht="13.5" customHeight="1">
      <c r="A65" s="126"/>
      <c r="B65" s="135" t="s">
        <v>62</v>
      </c>
      <c r="C65" s="134"/>
      <c r="D65" s="123">
        <v>50</v>
      </c>
      <c r="E65" s="113"/>
    </row>
    <row r="66" spans="1:5" ht="13.5" customHeight="1">
      <c r="A66" s="126">
        <v>12</v>
      </c>
      <c r="B66" s="135" t="s">
        <v>64</v>
      </c>
      <c r="C66" s="134"/>
      <c r="D66" s="123">
        <v>74.1</v>
      </c>
      <c r="E66" s="113"/>
    </row>
    <row r="67" spans="1:5" ht="13.5" customHeight="1">
      <c r="A67" s="126"/>
      <c r="B67" s="135" t="s">
        <v>129</v>
      </c>
      <c r="C67" s="134"/>
      <c r="D67" s="123">
        <v>713</v>
      </c>
      <c r="E67" s="113"/>
    </row>
    <row r="68" spans="1:5" ht="13.5" customHeight="1">
      <c r="A68" s="126">
        <v>13</v>
      </c>
      <c r="B68" s="131" t="s">
        <v>105</v>
      </c>
      <c r="C68" s="132"/>
      <c r="D68" s="123"/>
      <c r="E68" s="113"/>
    </row>
    <row r="69" spans="1:5" ht="14.25">
      <c r="A69" s="126">
        <v>14</v>
      </c>
      <c r="B69" s="131" t="s">
        <v>27</v>
      </c>
      <c r="C69" s="132"/>
      <c r="D69" s="123"/>
      <c r="E69" s="113"/>
    </row>
    <row r="70" spans="1:5" ht="14.25">
      <c r="A70" s="126">
        <v>14.1</v>
      </c>
      <c r="B70" s="131" t="s">
        <v>28</v>
      </c>
      <c r="C70" s="132"/>
      <c r="D70" s="123"/>
      <c r="E70" s="113"/>
    </row>
    <row r="71" spans="1:5" ht="12.75" customHeight="1">
      <c r="A71" s="126">
        <v>15</v>
      </c>
      <c r="B71" s="131" t="s">
        <v>65</v>
      </c>
      <c r="C71" s="132"/>
      <c r="D71" s="123"/>
      <c r="E71" s="113"/>
    </row>
    <row r="72" spans="1:5" ht="13.5" customHeight="1">
      <c r="A72" s="126">
        <v>16</v>
      </c>
      <c r="B72" s="131" t="s">
        <v>106</v>
      </c>
      <c r="C72" s="132"/>
      <c r="D72" s="123"/>
      <c r="E72" s="113"/>
    </row>
    <row r="73" spans="1:5" ht="13.5" customHeight="1">
      <c r="A73" s="126">
        <v>17</v>
      </c>
      <c r="B73" s="131" t="s">
        <v>29</v>
      </c>
      <c r="C73" s="132"/>
      <c r="D73" s="123"/>
      <c r="E73" s="113"/>
    </row>
    <row r="74" spans="1:5" ht="13.5" customHeight="1" hidden="1">
      <c r="A74" s="126">
        <v>18</v>
      </c>
      <c r="B74" s="131" t="s">
        <v>31</v>
      </c>
      <c r="C74" s="132"/>
      <c r="D74" s="123"/>
      <c r="E74" s="112"/>
    </row>
    <row r="75" spans="1:5" ht="29.25" customHeight="1">
      <c r="A75" s="126">
        <v>18</v>
      </c>
      <c r="B75" s="131" t="s">
        <v>122</v>
      </c>
      <c r="C75" s="132"/>
      <c r="D75" s="123">
        <v>1451.8</v>
      </c>
      <c r="E75" s="112"/>
    </row>
    <row r="76" spans="1:5" ht="14.25">
      <c r="A76" s="126">
        <v>19</v>
      </c>
      <c r="B76" s="131" t="s">
        <v>123</v>
      </c>
      <c r="C76" s="132"/>
      <c r="D76" s="123"/>
      <c r="E76" s="112"/>
    </row>
    <row r="77" spans="1:5" ht="15" customHeight="1">
      <c r="A77" s="126">
        <v>20</v>
      </c>
      <c r="B77" s="131" t="s">
        <v>124</v>
      </c>
      <c r="C77" s="132"/>
      <c r="D77" s="123"/>
      <c r="E77" s="112"/>
    </row>
    <row r="78" spans="1:5" ht="27.75" customHeight="1">
      <c r="A78" s="126">
        <v>21</v>
      </c>
      <c r="B78" s="131" t="s">
        <v>107</v>
      </c>
      <c r="C78" s="132"/>
      <c r="D78" s="123"/>
      <c r="E78" s="112"/>
    </row>
    <row r="79" spans="1:6" ht="14.25">
      <c r="A79" s="128"/>
      <c r="B79" s="133" t="s">
        <v>66</v>
      </c>
      <c r="C79" s="134"/>
      <c r="D79" s="123">
        <f>D35+D36+D37+D38+D39+D42+D43+D49+D50+D52+D53+D57+D59+D60+D62+D63+D64+D65+D66+D67+D75+D55</f>
        <v>55610.600000000006</v>
      </c>
      <c r="E79" s="112"/>
      <c r="F79" s="35"/>
    </row>
    <row r="80" spans="1:5" ht="13.5" customHeight="1">
      <c r="A80" s="12"/>
      <c r="B80" s="8"/>
      <c r="C80" s="9"/>
      <c r="D80" s="117"/>
      <c r="E80" s="7"/>
    </row>
    <row r="81" spans="1:5" ht="15">
      <c r="A81" s="12"/>
      <c r="B81" s="62" t="s">
        <v>68</v>
      </c>
      <c r="C81" s="7"/>
      <c r="D81" s="146" t="s">
        <v>130</v>
      </c>
      <c r="E81" s="146"/>
    </row>
    <row r="82" spans="1:5" ht="12.75" customHeight="1">
      <c r="A82" s="12"/>
      <c r="B82" s="8"/>
      <c r="C82" s="9"/>
      <c r="D82" s="144" t="s">
        <v>67</v>
      </c>
      <c r="E82" s="144"/>
    </row>
    <row r="83" spans="1:5" ht="15">
      <c r="A83" s="12"/>
      <c r="B83" s="62" t="s">
        <v>69</v>
      </c>
      <c r="C83" s="7"/>
      <c r="D83" s="146" t="s">
        <v>131</v>
      </c>
      <c r="E83" s="146"/>
    </row>
    <row r="84" spans="1:5" ht="12.75" customHeight="1">
      <c r="A84" s="12"/>
      <c r="B84" s="9"/>
      <c r="C84" s="9"/>
      <c r="D84" s="144" t="s">
        <v>67</v>
      </c>
      <c r="E84" s="144"/>
    </row>
    <row r="85" spans="1:5" ht="15">
      <c r="A85" s="12"/>
      <c r="B85" s="10"/>
      <c r="C85" s="16" t="s">
        <v>70</v>
      </c>
      <c r="D85" s="118"/>
      <c r="E85" s="9"/>
    </row>
  </sheetData>
  <sheetProtection/>
  <mergeCells count="81">
    <mergeCell ref="D84:E84"/>
    <mergeCell ref="A4:E4"/>
    <mergeCell ref="D81:E81"/>
    <mergeCell ref="D82:E82"/>
    <mergeCell ref="D83:E83"/>
    <mergeCell ref="A2:E2"/>
    <mergeCell ref="A3:E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4:C74"/>
    <mergeCell ref="B63:C63"/>
    <mergeCell ref="B64:C64"/>
    <mergeCell ref="B65:C65"/>
    <mergeCell ref="B66:C66"/>
    <mergeCell ref="B67:C67"/>
    <mergeCell ref="B68:C68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4.7109375" style="2" customWidth="1"/>
    <col min="2" max="2" width="60.71093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52" t="s">
        <v>71</v>
      </c>
      <c r="B1" s="152"/>
      <c r="C1" s="152"/>
      <c r="D1" s="152"/>
      <c r="E1" s="152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53" t="s">
        <v>133</v>
      </c>
      <c r="B2" s="153"/>
      <c r="C2" s="153"/>
      <c r="D2" s="153"/>
      <c r="E2" s="153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9" t="s">
        <v>113</v>
      </c>
      <c r="B3" s="149"/>
      <c r="C3" s="149"/>
      <c r="D3" s="149"/>
      <c r="E3" s="149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8" t="s">
        <v>73</v>
      </c>
      <c r="B5" s="78" t="s">
        <v>74</v>
      </c>
      <c r="C5" s="105" t="s">
        <v>109</v>
      </c>
      <c r="D5" s="105" t="s">
        <v>110</v>
      </c>
      <c r="E5" s="79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0" t="s">
        <v>0</v>
      </c>
      <c r="B6" s="81" t="s">
        <v>34</v>
      </c>
      <c r="C6" s="82">
        <f>C7+C21+C22+C23+C24+C25+C26+C27+C28+C29+C30+C31+C32+C33</f>
        <v>54657.600000000006</v>
      </c>
      <c r="D6" s="82">
        <f>D7+D21+D22+D23+D24+D25+D26+D27+D28+D29+D30+D31+D32+D33</f>
        <v>55610.600000000006</v>
      </c>
      <c r="E6" s="82">
        <f>D6-C6</f>
        <v>953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3" t="s">
        <v>35</v>
      </c>
      <c r="C7" s="46">
        <f>C8+C9+C10+C11+C12+C15+C18+C19+C20</f>
        <v>49215.50000000001</v>
      </c>
      <c r="D7" s="46">
        <f>D8+D9+D10+D11+D12+D15+D18+D19</f>
        <v>50120.00000000001</v>
      </c>
      <c r="E7" s="82">
        <f aca="true" t="shared" si="0" ref="E7:E73">D7-C7</f>
        <v>904.5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6">
        <v>1.1</v>
      </c>
      <c r="B8" s="107" t="s">
        <v>114</v>
      </c>
      <c r="C8" s="46">
        <v>17673.7</v>
      </c>
      <c r="D8" s="46">
        <v>17727.4</v>
      </c>
      <c r="E8" s="82">
        <f t="shared" si="0"/>
        <v>53.70000000000073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6">
        <v>1.2</v>
      </c>
      <c r="B9" s="107" t="s">
        <v>115</v>
      </c>
      <c r="C9" s="46">
        <v>24865.4</v>
      </c>
      <c r="D9" s="46">
        <v>26496.9</v>
      </c>
      <c r="E9" s="82">
        <f t="shared" si="0"/>
        <v>1631.5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6">
        <v>1.3</v>
      </c>
      <c r="B10" s="107" t="s">
        <v>116</v>
      </c>
      <c r="C10" s="46">
        <v>5246.3</v>
      </c>
      <c r="D10" s="46">
        <v>4791.8</v>
      </c>
      <c r="E10" s="82">
        <f t="shared" si="0"/>
        <v>-454.5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6">
        <v>1.4</v>
      </c>
      <c r="B11" s="107" t="s">
        <v>118</v>
      </c>
      <c r="C11" s="46"/>
      <c r="D11" s="46"/>
      <c r="E11" s="82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6">
        <v>1.5</v>
      </c>
      <c r="B12" s="107" t="s">
        <v>117</v>
      </c>
      <c r="C12" s="46">
        <f>C13+C14</f>
        <v>1430.1</v>
      </c>
      <c r="D12" s="46">
        <f>D13+D14</f>
        <v>1021.5</v>
      </c>
      <c r="E12" s="82">
        <f t="shared" si="0"/>
        <v>-408.5999999999999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6"/>
      <c r="B13" s="107" t="s">
        <v>114</v>
      </c>
      <c r="C13" s="46"/>
      <c r="D13" s="46"/>
      <c r="E13" s="82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6"/>
      <c r="B14" s="107" t="s">
        <v>115</v>
      </c>
      <c r="C14" s="46">
        <v>1430.1</v>
      </c>
      <c r="D14" s="46">
        <v>1021.5</v>
      </c>
      <c r="E14" s="82">
        <f t="shared" si="0"/>
        <v>-408.5999999999999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6">
        <v>1.6</v>
      </c>
      <c r="B15" s="107" t="s">
        <v>119</v>
      </c>
      <c r="C15" s="46">
        <f>C16+C17</f>
        <v>0</v>
      </c>
      <c r="D15" s="46">
        <f>D16+D17</f>
        <v>0</v>
      </c>
      <c r="E15" s="82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6"/>
      <c r="B16" s="107" t="s">
        <v>114</v>
      </c>
      <c r="C16" s="46"/>
      <c r="D16" s="46"/>
      <c r="E16" s="82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6"/>
      <c r="B17" s="107" t="s">
        <v>115</v>
      </c>
      <c r="C17" s="46"/>
      <c r="D17" s="46"/>
      <c r="E17" s="82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6">
        <v>1.7</v>
      </c>
      <c r="B18" s="107" t="s">
        <v>120</v>
      </c>
      <c r="C18" s="46"/>
      <c r="D18" s="46">
        <v>82.4</v>
      </c>
      <c r="E18" s="82">
        <f t="shared" si="0"/>
        <v>82.4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6">
        <v>1.8</v>
      </c>
      <c r="B19" s="107" t="s">
        <v>121</v>
      </c>
      <c r="C19" s="46"/>
      <c r="D19" s="46"/>
      <c r="E19" s="82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6">
        <v>1.9</v>
      </c>
      <c r="B20" s="108" t="s">
        <v>36</v>
      </c>
      <c r="C20" s="46"/>
      <c r="D20" s="46">
        <v>74.1</v>
      </c>
      <c r="E20" s="82">
        <f t="shared" si="0"/>
        <v>74.1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2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2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2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2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2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2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2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2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>
        <v>48.5</v>
      </c>
      <c r="E29" s="82">
        <f t="shared" si="0"/>
        <v>48.5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27">
      <c r="A30" s="48">
        <v>11</v>
      </c>
      <c r="B30" s="129" t="s">
        <v>6</v>
      </c>
      <c r="C30" s="53">
        <v>5442.1</v>
      </c>
      <c r="D30" s="53">
        <v>5442.1</v>
      </c>
      <c r="E30" s="82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4"/>
      <c r="C31" s="53"/>
      <c r="D31" s="53"/>
      <c r="E31" s="82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4"/>
      <c r="C32" s="53"/>
      <c r="D32" s="53"/>
      <c r="E32" s="82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5" t="s">
        <v>43</v>
      </c>
      <c r="C33" s="53"/>
      <c r="D33" s="46"/>
      <c r="E33" s="82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0" t="s">
        <v>1</v>
      </c>
      <c r="B34" s="81" t="s">
        <v>44</v>
      </c>
      <c r="C34" s="86">
        <f>C35+C36+C37+C38+C39+C40+C41+C42+C43+C47+C48+C49+C50+C51+C52+C53+C54+C55+C56+C57+C58+C59+C60+C62+C63+C64+C65+C66+C67+C68+C69+C70+C71+C72+C73+C74+C75+C76+C77+C78+C79+C80</f>
        <v>54657.6</v>
      </c>
      <c r="D34" s="86">
        <f>D35+D36+D37+D38+D39+D40+D41+D42+D43+D47+D48+D49+D50+D51+D52+D53+D54+D55+D56+D57+D58+D59+D60+D62+D63+D64+D65+D66+D67+D68+D69+D70+D71+D72+D73+D74+D75+D76+D77+D78+D79+D80</f>
        <v>55610.600000000006</v>
      </c>
      <c r="E34" s="82">
        <f t="shared" si="0"/>
        <v>953.0000000000073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4" t="s">
        <v>108</v>
      </c>
      <c r="C35" s="53">
        <v>46632</v>
      </c>
      <c r="D35" s="53">
        <v>47139.9</v>
      </c>
      <c r="E35" s="82">
        <f t="shared" si="0"/>
        <v>507.90000000000146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>
        <v>218</v>
      </c>
      <c r="D36" s="46">
        <v>218</v>
      </c>
      <c r="E36" s="82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>
        <v>2000</v>
      </c>
      <c r="E37" s="82">
        <f t="shared" si="0"/>
        <v>2000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2000</v>
      </c>
      <c r="D38" s="46">
        <v>1600</v>
      </c>
      <c r="E38" s="82">
        <f t="shared" si="0"/>
        <v>-400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900</v>
      </c>
      <c r="D39" s="46">
        <v>700</v>
      </c>
      <c r="E39" s="82">
        <f t="shared" si="0"/>
        <v>-200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80</v>
      </c>
      <c r="D40" s="53">
        <v>40</v>
      </c>
      <c r="E40" s="82">
        <f t="shared" si="0"/>
        <v>-40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84</v>
      </c>
      <c r="D41" s="46"/>
      <c r="E41" s="82">
        <f t="shared" si="0"/>
        <v>-84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/>
      <c r="B42" s="54" t="s">
        <v>127</v>
      </c>
      <c r="C42" s="53">
        <v>36</v>
      </c>
      <c r="D42" s="46">
        <v>36</v>
      </c>
      <c r="E42" s="82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37" customFormat="1" ht="13.5" customHeight="1">
      <c r="A43" s="48">
        <v>6</v>
      </c>
      <c r="B43" s="52" t="s">
        <v>18</v>
      </c>
      <c r="C43" s="87">
        <f>C44+C46</f>
        <v>250</v>
      </c>
      <c r="D43" s="87">
        <f>D44+D46</f>
        <v>213</v>
      </c>
      <c r="E43" s="82">
        <f t="shared" si="0"/>
        <v>-37</v>
      </c>
      <c r="F43" s="45"/>
      <c r="G43" s="36"/>
      <c r="H43" s="36"/>
      <c r="I43" s="36"/>
      <c r="J43" s="36"/>
      <c r="K43" s="36"/>
      <c r="L43" s="36"/>
      <c r="M43" s="36"/>
    </row>
    <row r="44" spans="1:13" s="51" customFormat="1" ht="13.5" customHeight="1">
      <c r="A44" s="48">
        <v>6.1</v>
      </c>
      <c r="B44" s="52" t="s">
        <v>15</v>
      </c>
      <c r="C44" s="53">
        <v>107</v>
      </c>
      <c r="D44" s="53">
        <v>70</v>
      </c>
      <c r="E44" s="82">
        <f t="shared" si="0"/>
        <v>-37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6.2</v>
      </c>
      <c r="B45" s="54" t="s">
        <v>16</v>
      </c>
      <c r="C45" s="53"/>
      <c r="D45" s="46"/>
      <c r="E45" s="82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7.3</v>
      </c>
      <c r="B46" s="54" t="s">
        <v>47</v>
      </c>
      <c r="C46" s="53">
        <v>143</v>
      </c>
      <c r="D46" s="46">
        <v>143</v>
      </c>
      <c r="E46" s="82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53"/>
      <c r="D47" s="46"/>
      <c r="E47" s="82">
        <f t="shared" si="0"/>
        <v>0</v>
      </c>
      <c r="F47" s="49"/>
      <c r="G47" s="50"/>
      <c r="H47" s="50"/>
      <c r="I47" s="50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53">
        <v>10</v>
      </c>
      <c r="D48" s="46"/>
      <c r="E48" s="82">
        <f t="shared" si="0"/>
        <v>-10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7</v>
      </c>
      <c r="B49" s="55" t="s">
        <v>19</v>
      </c>
      <c r="C49" s="53">
        <v>320</v>
      </c>
      <c r="D49" s="46">
        <v>300</v>
      </c>
      <c r="E49" s="82">
        <f t="shared" si="0"/>
        <v>-20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8</v>
      </c>
      <c r="B50" s="55" t="s">
        <v>20</v>
      </c>
      <c r="C50" s="53">
        <v>400</v>
      </c>
      <c r="D50" s="46">
        <v>450</v>
      </c>
      <c r="E50" s="82">
        <f t="shared" si="0"/>
        <v>50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9</v>
      </c>
      <c r="B51" s="55" t="s">
        <v>50</v>
      </c>
      <c r="C51" s="53"/>
      <c r="D51" s="46"/>
      <c r="E51" s="82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10</v>
      </c>
      <c r="B52" s="55" t="s">
        <v>51</v>
      </c>
      <c r="C52" s="53">
        <v>100</v>
      </c>
      <c r="D52" s="46">
        <v>50</v>
      </c>
      <c r="E52" s="82">
        <f t="shared" si="0"/>
        <v>-50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11</v>
      </c>
      <c r="B53" s="55" t="s">
        <v>52</v>
      </c>
      <c r="C53" s="53"/>
      <c r="D53" s="46">
        <v>205</v>
      </c>
      <c r="E53" s="82">
        <f t="shared" si="0"/>
        <v>205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12</v>
      </c>
      <c r="B54" s="55" t="s">
        <v>53</v>
      </c>
      <c r="C54" s="53"/>
      <c r="D54" s="46"/>
      <c r="E54" s="82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13</v>
      </c>
      <c r="B55" s="55" t="s">
        <v>54</v>
      </c>
      <c r="C55" s="59">
        <v>450</v>
      </c>
      <c r="D55" s="46">
        <v>74.1</v>
      </c>
      <c r="E55" s="82">
        <f t="shared" si="0"/>
        <v>-375.9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14</v>
      </c>
      <c r="B56" s="55" t="s">
        <v>21</v>
      </c>
      <c r="C56" s="59"/>
      <c r="D56" s="46"/>
      <c r="E56" s="82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15</v>
      </c>
      <c r="B57" s="55" t="s">
        <v>55</v>
      </c>
      <c r="C57" s="59">
        <v>436.6</v>
      </c>
      <c r="D57" s="46">
        <v>75.8</v>
      </c>
      <c r="E57" s="82">
        <f t="shared" si="0"/>
        <v>-360.8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16</v>
      </c>
      <c r="B58" s="55" t="s">
        <v>56</v>
      </c>
      <c r="C58" s="88"/>
      <c r="D58" s="46"/>
      <c r="E58" s="82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17</v>
      </c>
      <c r="B59" s="55" t="s">
        <v>57</v>
      </c>
      <c r="C59" s="59">
        <v>100</v>
      </c>
      <c r="D59" s="46">
        <v>85</v>
      </c>
      <c r="E59" s="82">
        <f t="shared" si="0"/>
        <v>-15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18</v>
      </c>
      <c r="B60" s="55" t="s">
        <v>58</v>
      </c>
      <c r="C60" s="59">
        <v>250</v>
      </c>
      <c r="D60" s="46">
        <v>110</v>
      </c>
      <c r="E60" s="82">
        <f t="shared" si="0"/>
        <v>-140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19</v>
      </c>
      <c r="B61" s="55" t="s">
        <v>125</v>
      </c>
      <c r="C61" s="59"/>
      <c r="D61" s="46"/>
      <c r="E61" s="82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20</v>
      </c>
      <c r="B62" s="55" t="s">
        <v>59</v>
      </c>
      <c r="C62" s="59">
        <v>3</v>
      </c>
      <c r="D62" s="46">
        <v>3</v>
      </c>
      <c r="E62" s="82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21</v>
      </c>
      <c r="B63" s="55" t="s">
        <v>60</v>
      </c>
      <c r="C63" s="59"/>
      <c r="D63" s="46">
        <v>12</v>
      </c>
      <c r="E63" s="82">
        <f t="shared" si="0"/>
        <v>12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22</v>
      </c>
      <c r="B64" s="55" t="s">
        <v>61</v>
      </c>
      <c r="C64" s="59">
        <v>10.4</v>
      </c>
      <c r="D64" s="46">
        <v>9.9</v>
      </c>
      <c r="E64" s="82">
        <f>D64-C64</f>
        <v>-0.5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/>
      <c r="B65" s="55" t="s">
        <v>132</v>
      </c>
      <c r="C65" s="59">
        <v>100</v>
      </c>
      <c r="D65" s="46">
        <v>50</v>
      </c>
      <c r="E65" s="82">
        <f>D65-C65</f>
        <v>-50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23</v>
      </c>
      <c r="B66" s="55" t="s">
        <v>63</v>
      </c>
      <c r="C66" s="59"/>
      <c r="D66" s="46"/>
      <c r="E66" s="82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24</v>
      </c>
      <c r="B67" s="55" t="s">
        <v>64</v>
      </c>
      <c r="C67" s="59"/>
      <c r="D67" s="46">
        <v>74.1</v>
      </c>
      <c r="E67" s="82">
        <f t="shared" si="0"/>
        <v>74.1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/>
      <c r="B68" s="55" t="s">
        <v>129</v>
      </c>
      <c r="C68" s="59">
        <v>1077.6</v>
      </c>
      <c r="D68" s="46">
        <v>713</v>
      </c>
      <c r="E68" s="82">
        <f t="shared" si="0"/>
        <v>-364.5999999999999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25</v>
      </c>
      <c r="B69" s="83" t="s">
        <v>105</v>
      </c>
      <c r="C69" s="59"/>
      <c r="D69" s="46"/>
      <c r="E69" s="82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27">
      <c r="A70" s="48">
        <v>26</v>
      </c>
      <c r="B70" s="129" t="s">
        <v>122</v>
      </c>
      <c r="C70" s="59"/>
      <c r="D70" s="46">
        <v>1451.8</v>
      </c>
      <c r="E70" s="82">
        <f t="shared" si="0"/>
        <v>1451.8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27">
      <c r="A71" s="48">
        <v>27</v>
      </c>
      <c r="B71" s="129" t="s">
        <v>123</v>
      </c>
      <c r="C71" s="59"/>
      <c r="D71" s="46"/>
      <c r="E71" s="82">
        <f t="shared" si="0"/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>
      <c r="A72" s="48">
        <v>28</v>
      </c>
      <c r="B72" s="129" t="s">
        <v>124</v>
      </c>
      <c r="C72" s="59"/>
      <c r="D72" s="46"/>
      <c r="E72" s="82">
        <f t="shared" si="0"/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37" customFormat="1" ht="27">
      <c r="A73" s="48">
        <v>29</v>
      </c>
      <c r="B73" s="129" t="s">
        <v>126</v>
      </c>
      <c r="C73" s="59"/>
      <c r="D73" s="46"/>
      <c r="E73" s="82">
        <f t="shared" si="0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>
      <c r="A74" s="48">
        <v>30</v>
      </c>
      <c r="B74" s="130" t="s">
        <v>27</v>
      </c>
      <c r="C74" s="59"/>
      <c r="D74" s="46"/>
      <c r="E74" s="82">
        <f aca="true" t="shared" si="1" ref="E74:E79">D74-C74</f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51" customFormat="1" ht="13.5">
      <c r="A75" s="46">
        <v>30.1</v>
      </c>
      <c r="B75" s="130" t="s">
        <v>28</v>
      </c>
      <c r="C75" s="59"/>
      <c r="D75" s="46"/>
      <c r="E75" s="82">
        <f t="shared" si="1"/>
        <v>0</v>
      </c>
      <c r="F75" s="49"/>
      <c r="G75" s="50"/>
      <c r="H75" s="50"/>
      <c r="I75" s="50"/>
      <c r="J75" s="50"/>
      <c r="K75" s="50"/>
      <c r="L75" s="50"/>
      <c r="M75" s="50"/>
    </row>
    <row r="76" spans="1:13" s="37" customFormat="1" ht="13.5">
      <c r="A76" s="48">
        <v>31</v>
      </c>
      <c r="B76" s="130" t="s">
        <v>65</v>
      </c>
      <c r="C76" s="88"/>
      <c r="D76" s="46"/>
      <c r="E76" s="82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32</v>
      </c>
      <c r="B77" s="55" t="s">
        <v>106</v>
      </c>
      <c r="C77" s="88"/>
      <c r="D77" s="46"/>
      <c r="E77" s="82">
        <f t="shared" si="1"/>
        <v>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33</v>
      </c>
      <c r="B78" s="55" t="s">
        <v>29</v>
      </c>
      <c r="C78" s="59"/>
      <c r="D78" s="46"/>
      <c r="E78" s="82">
        <f t="shared" si="1"/>
        <v>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34</v>
      </c>
      <c r="B79" s="89" t="s">
        <v>31</v>
      </c>
      <c r="C79" s="46">
        <v>1200</v>
      </c>
      <c r="D79" s="46"/>
      <c r="E79" s="82">
        <f t="shared" si="1"/>
        <v>-1200</v>
      </c>
      <c r="F79" s="45"/>
      <c r="G79" s="36"/>
      <c r="H79" s="36"/>
      <c r="I79" s="36"/>
      <c r="J79" s="36"/>
      <c r="K79" s="36"/>
      <c r="L79" s="36"/>
      <c r="M79" s="36"/>
    </row>
    <row r="80" spans="1:13" s="58" customFormat="1" ht="13.5" customHeight="1">
      <c r="A80" s="80"/>
      <c r="B80" s="90" t="s">
        <v>30</v>
      </c>
      <c r="C80" s="82"/>
      <c r="D80" s="82"/>
      <c r="E80" s="82">
        <f>D80-C80</f>
        <v>0</v>
      </c>
      <c r="F80" s="56"/>
      <c r="G80" s="57"/>
      <c r="H80" s="57"/>
      <c r="I80" s="57"/>
      <c r="J80" s="57"/>
      <c r="K80" s="57"/>
      <c r="L80" s="57"/>
      <c r="M80" s="57"/>
    </row>
    <row r="81" spans="1:13" s="37" customFormat="1" ht="13.5">
      <c r="A81" s="91"/>
      <c r="B81" s="92"/>
      <c r="C81" s="92"/>
      <c r="D81" s="92"/>
      <c r="E81" s="92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1"/>
      <c r="B82" s="92"/>
      <c r="C82" s="92"/>
      <c r="D82" s="92"/>
      <c r="E82" s="92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1"/>
      <c r="B83" s="93" t="s">
        <v>68</v>
      </c>
      <c r="C83" s="94"/>
      <c r="D83" s="150" t="s">
        <v>137</v>
      </c>
      <c r="E83" s="150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1"/>
      <c r="B84" s="95"/>
      <c r="C84" s="92"/>
      <c r="D84" s="151" t="s">
        <v>67</v>
      </c>
      <c r="E84" s="151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1"/>
      <c r="B85" s="93" t="s">
        <v>69</v>
      </c>
      <c r="C85" s="94"/>
      <c r="D85" s="150" t="s">
        <v>131</v>
      </c>
      <c r="E85" s="150"/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>
      <c r="A86" s="91"/>
      <c r="B86" s="92"/>
      <c r="C86" s="92"/>
      <c r="D86" s="151" t="s">
        <v>67</v>
      </c>
      <c r="E86" s="151"/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>
      <c r="A87" s="91"/>
      <c r="B87" s="96" t="s">
        <v>70</v>
      </c>
      <c r="C87" s="92"/>
      <c r="D87" s="92"/>
      <c r="E87" s="92"/>
      <c r="F87" s="45"/>
      <c r="G87" s="36"/>
      <c r="H87" s="36"/>
      <c r="I87" s="36"/>
      <c r="J87" s="36"/>
      <c r="K87" s="36"/>
      <c r="L87" s="36"/>
      <c r="M87" s="36"/>
    </row>
  </sheetData>
  <sheetProtection/>
  <mergeCells count="7">
    <mergeCell ref="A3:E3"/>
    <mergeCell ref="D83:E83"/>
    <mergeCell ref="D84:E84"/>
    <mergeCell ref="D85:E85"/>
    <mergeCell ref="D86:E86"/>
    <mergeCell ref="A1:E1"/>
    <mergeCell ref="A2:E2"/>
  </mergeCells>
  <printOptions/>
  <pageMargins left="0.1968503937007874" right="0.2362204724409449" top="0.1968503937007874" bottom="0.1968503937007874" header="0.196850393700787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6" t="s">
        <v>95</v>
      </c>
      <c r="B1" s="156"/>
      <c r="C1" s="156"/>
      <c r="D1" s="156"/>
      <c r="E1" s="156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7" t="s">
        <v>134</v>
      </c>
      <c r="B2" s="157"/>
      <c r="C2" s="157"/>
      <c r="D2" s="157"/>
      <c r="E2" s="157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8" t="s">
        <v>112</v>
      </c>
      <c r="B3" s="158"/>
      <c r="C3" s="158"/>
      <c r="D3" s="158"/>
      <c r="E3" s="158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109</v>
      </c>
      <c r="D5" s="105" t="s">
        <v>110</v>
      </c>
      <c r="E5" s="97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8">
        <v>5442.1</v>
      </c>
      <c r="D6" s="98">
        <v>5442.1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99">
        <f>C8+C22+C23+C24+C25+C26+C27+C28+C29+C30+C31+C32+C33+C34+C6</f>
        <v>55684.700000000004</v>
      </c>
      <c r="D7" s="99">
        <f>D8+D22+D23+D24+D25+D26+D27+D28+D29+D30+D31+D32+D33+D34+D6</f>
        <v>55684.700000000004</v>
      </c>
      <c r="E7" s="65">
        <f aca="true" t="shared" si="0" ref="E7:E70">D7-C7</f>
        <v>0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50194.100000000006</v>
      </c>
      <c r="D8" s="61">
        <f>D9+D10+D11+D12+D13+D16+D19+D20+D21</f>
        <v>50194.100000000006</v>
      </c>
      <c r="E8" s="65">
        <f t="shared" si="0"/>
        <v>0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114</v>
      </c>
      <c r="C9" s="22">
        <v>17727.4</v>
      </c>
      <c r="D9" s="22">
        <v>17727.4</v>
      </c>
      <c r="E9" s="65">
        <f t="shared" si="0"/>
        <v>0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115</v>
      </c>
      <c r="C10" s="22">
        <v>26496.9</v>
      </c>
      <c r="D10" s="22">
        <v>26496.9</v>
      </c>
      <c r="E10" s="65">
        <f t="shared" si="0"/>
        <v>0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116</v>
      </c>
      <c r="C11" s="22">
        <v>4791.8</v>
      </c>
      <c r="D11" s="22">
        <v>4791.8</v>
      </c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118</v>
      </c>
      <c r="C12" s="22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117</v>
      </c>
      <c r="C13" s="61">
        <f>C14+C15</f>
        <v>1021.5</v>
      </c>
      <c r="D13" s="61">
        <f>D14+D15</f>
        <v>1021.5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114</v>
      </c>
      <c r="C14" s="22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115</v>
      </c>
      <c r="C15" s="22">
        <v>1021.5</v>
      </c>
      <c r="D15" s="22">
        <v>1021.5</v>
      </c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119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114</v>
      </c>
      <c r="C17" s="22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115</v>
      </c>
      <c r="C18" s="22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120</v>
      </c>
      <c r="C19" s="22">
        <v>82.4</v>
      </c>
      <c r="D19" s="22">
        <v>82.4</v>
      </c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121</v>
      </c>
      <c r="C20" s="22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22">
        <v>74.1</v>
      </c>
      <c r="D21" s="22">
        <v>74.1</v>
      </c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>
        <v>48.5</v>
      </c>
      <c r="D30" s="61">
        <v>48.5</v>
      </c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99">
        <f>C36+C84</f>
        <v>55610.600000000006</v>
      </c>
      <c r="D35" s="99">
        <f>D36+D84</f>
        <v>51876.600000000006</v>
      </c>
      <c r="E35" s="65">
        <f t="shared" si="0"/>
        <v>-3734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99">
        <f>C37+C38+C39+C40+C41+C42+C43+C44+C45+C48+C49+C50+C51+C52+C53+C54+C55+C56+C57+C58+C59+C60+C61+C62+C63+C64+C65+C66+C67+C68+C69+C70+C71+C72+C73+C74+C75+C76+C77+C78+C79+C80+C82+C83+C81</f>
        <v>54897.600000000006</v>
      </c>
      <c r="D36" s="99">
        <f>D37+D38+D39+D40+D41+D42+D43+D44+D45+D48+D49+D50+D51+D52+D53+D54+D55+D56+D57+D58+D59+D60+D61+D62+D63+D64+D65+D66+D67+D68+D69+D70+D71+D72+D73+D74+D75+D76+D77+D78+D79+D80+D82+D83+D81</f>
        <v>51213.600000000006</v>
      </c>
      <c r="E36" s="65">
        <f t="shared" si="0"/>
        <v>-3684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47139.9</v>
      </c>
      <c r="D37" s="61">
        <v>44500</v>
      </c>
      <c r="E37" s="65">
        <f t="shared" si="0"/>
        <v>-2639.9000000000015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>
        <v>218</v>
      </c>
      <c r="D38" s="61">
        <v>218</v>
      </c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>
        <v>2000</v>
      </c>
      <c r="D39" s="61">
        <v>1800</v>
      </c>
      <c r="E39" s="65">
        <f t="shared" si="0"/>
        <v>-200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1600</v>
      </c>
      <c r="D40" s="61">
        <v>1300</v>
      </c>
      <c r="E40" s="65">
        <f t="shared" si="0"/>
        <v>-300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700</v>
      </c>
      <c r="D41" s="61">
        <v>250</v>
      </c>
      <c r="E41" s="65">
        <f t="shared" si="0"/>
        <v>-450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40</v>
      </c>
      <c r="D42" s="61">
        <v>0</v>
      </c>
      <c r="E42" s="65">
        <f t="shared" si="0"/>
        <v>-40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>
        <f>C46+C47</f>
        <v>70</v>
      </c>
      <c r="D45" s="100">
        <f>D46+D47</f>
        <v>70</v>
      </c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70</v>
      </c>
      <c r="D46" s="61">
        <v>70</v>
      </c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143</v>
      </c>
      <c r="D48" s="61">
        <v>143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9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9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9" t="s">
        <v>19</v>
      </c>
      <c r="C51" s="61">
        <v>300</v>
      </c>
      <c r="D51" s="61">
        <v>300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9" t="s">
        <v>20</v>
      </c>
      <c r="C52" s="61">
        <v>450</v>
      </c>
      <c r="D52" s="61">
        <v>450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9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9" t="s">
        <v>51</v>
      </c>
      <c r="C54" s="61">
        <v>50</v>
      </c>
      <c r="D54" s="61">
        <v>50</v>
      </c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9" t="s">
        <v>52</v>
      </c>
      <c r="C55" s="61">
        <v>205</v>
      </c>
      <c r="D55" s="61">
        <v>205</v>
      </c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9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9" t="s">
        <v>54</v>
      </c>
      <c r="C57" s="61">
        <v>74.1</v>
      </c>
      <c r="D57" s="61">
        <v>20</v>
      </c>
      <c r="E57" s="65">
        <f t="shared" si="0"/>
        <v>-54.099999999999994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9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9" t="s">
        <v>55</v>
      </c>
      <c r="C59" s="61">
        <v>75.8</v>
      </c>
      <c r="D59" s="61">
        <v>75.8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9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9" t="s">
        <v>57</v>
      </c>
      <c r="C61" s="61">
        <v>85</v>
      </c>
      <c r="D61" s="61">
        <v>85</v>
      </c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9" t="s">
        <v>58</v>
      </c>
      <c r="C62" s="61">
        <v>110</v>
      </c>
      <c r="D62" s="61">
        <v>110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9" t="s">
        <v>59</v>
      </c>
      <c r="C63" s="61">
        <v>3</v>
      </c>
      <c r="D63" s="61">
        <v>3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9" t="s">
        <v>60</v>
      </c>
      <c r="C64" s="61">
        <v>12</v>
      </c>
      <c r="D64" s="61">
        <v>12</v>
      </c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9" t="s">
        <v>61</v>
      </c>
      <c r="C65" s="61">
        <v>9.9</v>
      </c>
      <c r="D65" s="61">
        <v>9.9</v>
      </c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9" t="s">
        <v>62</v>
      </c>
      <c r="C66" s="61">
        <v>50</v>
      </c>
      <c r="D66" s="61">
        <v>50</v>
      </c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9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9" t="s">
        <v>64</v>
      </c>
      <c r="C68" s="61">
        <v>74.1</v>
      </c>
      <c r="D68" s="61">
        <v>74.1</v>
      </c>
      <c r="E68" s="65">
        <f t="shared" si="0"/>
        <v>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127</v>
      </c>
      <c r="C70" s="61">
        <v>36</v>
      </c>
      <c r="D70" s="61">
        <v>36</v>
      </c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9" t="s">
        <v>22</v>
      </c>
      <c r="C74" s="100"/>
      <c r="D74" s="100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9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14" t="s">
        <v>122</v>
      </c>
      <c r="C81" s="61">
        <v>1451.8</v>
      </c>
      <c r="D81" s="61">
        <v>1451.8</v>
      </c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14" t="s">
        <v>123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124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99">
        <f>C85+C86+C87+C88+C89+C90+C91+C92+C93+C94+C95+C96+C97+C98</f>
        <v>713</v>
      </c>
      <c r="D84" s="99">
        <f>D85+D86+D87+D88+D89+D90+D91+D92+D93+D94+D95+D96+D97+D98</f>
        <v>663</v>
      </c>
      <c r="E84" s="65">
        <f t="shared" si="1"/>
        <v>-50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/>
      <c r="D85" s="100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>
        <v>290</v>
      </c>
      <c r="D88" s="61">
        <v>290</v>
      </c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>
        <v>100</v>
      </c>
      <c r="D89" s="61">
        <v>100</v>
      </c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>
        <v>143</v>
      </c>
      <c r="D90" s="61">
        <v>143</v>
      </c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1" t="s">
        <v>111</v>
      </c>
      <c r="C91" s="61">
        <v>20</v>
      </c>
      <c r="D91" s="61">
        <v>20</v>
      </c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2" t="s">
        <v>135</v>
      </c>
      <c r="C92" s="61">
        <v>70</v>
      </c>
      <c r="D92" s="61">
        <v>20</v>
      </c>
      <c r="E92" s="65">
        <f t="shared" si="1"/>
        <v>-50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 t="s">
        <v>136</v>
      </c>
      <c r="C93" s="61">
        <v>90</v>
      </c>
      <c r="D93" s="61">
        <v>90</v>
      </c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0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99"/>
      <c r="D99" s="99">
        <f>D7-D36</f>
        <v>4471.0999999999985</v>
      </c>
      <c r="E99" s="65">
        <f t="shared" si="1"/>
        <v>4471.0999999999985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6"/>
      <c r="B100" s="101"/>
      <c r="C100" s="102"/>
      <c r="D100" s="102"/>
      <c r="E100" s="77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3" t="s">
        <v>68</v>
      </c>
      <c r="C101" s="103"/>
      <c r="D101" s="150" t="s">
        <v>137</v>
      </c>
      <c r="E101" s="150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54" t="s">
        <v>67</v>
      </c>
      <c r="E102" s="154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4" t="s">
        <v>69</v>
      </c>
      <c r="C103" s="103"/>
      <c r="D103" s="150" t="s">
        <v>131</v>
      </c>
      <c r="E103" s="150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55" t="s">
        <v>67</v>
      </c>
      <c r="E104" s="155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5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2017-12-22T05:33:41Z</cp:lastPrinted>
  <dcterms:created xsi:type="dcterms:W3CDTF">1996-10-14T23:33:28Z</dcterms:created>
  <dcterms:modified xsi:type="dcterms:W3CDTF">2018-01-19T06:44:01Z</dcterms:modified>
  <cp:category/>
  <cp:version/>
  <cp:contentType/>
  <cp:contentStatus/>
</cp:coreProperties>
</file>