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033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<sst xmlns="http://schemas.openxmlformats.org/spreadsheetml/2006/main" count="278" uniqueCount="130">
  <si>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</si>
  <si>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</si>
  <si>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</si>
  <si>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</si>
  <si>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</si>
  <si>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</si>
  <si>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</si>
  <si>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</si>
  <si>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</si>
  <si>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</si>
  <si>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</si>
  <si>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</si>
  <si>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</si>
  <si>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</si>
  <si>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</si>
  <si>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</si>
  <si>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</si>
  <si>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</si>
  <si>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</si>
  <si>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</si>
  <si>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</si>
  <si>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</si>
  <si>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</si>
  <si>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</si>
  <si>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</si>
  <si>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</si>
  <si>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</si>
  <si>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</si>
  <si>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</si>
  <si>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</si>
  <si>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</si>
  <si>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</si>
  <si>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</si>
  <si>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</si>
  <si>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</si>
  <si>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</si>
  <si>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</si>
  <si>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</si>
  <si>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</si>
  <si>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</si>
  <si>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</si>
  <si>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</si>
  <si>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</si>
  <si>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</si>
  <si>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</si>
  <si>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</si>
  <si>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</si>
  <si>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</si>
  <si>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</si>
  <si>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</si>
  <si>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</si>
  <si>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</si>
  <si>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</si>
  <si>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</si>
  <si>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</si>
  <si>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</si>
  <si>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</si>
  <si>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</si>
  <si>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</si>
  <si>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</si>
  <si>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</si>
  <si>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</si>
  <si>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</si>
  <si>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</si>
  <si>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</si>
  <si>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</si>
  <si>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</si>
  <si>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</si>
  <si>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</si>
  <si>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</si>
  <si>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</si>
  <si>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</si>
  <si>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</si>
  <si>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</si>
  <si>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</si>
  <si>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</si>
  <si>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</si>
  <si>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</si>
  <si>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</si>
  <si>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</si>
  <si>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</si>
  <si>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</si>
  <si>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</si>
  <si>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</si>
  <si>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</si>
  <si>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</si>
  <si>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</si>
  <si>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</si>
  <si>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</si>
  <si>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</si>
  <si>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</si>
  <si>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</si>
  <si>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</si>
  <si>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</si>
  <si>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</si>
  <si>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</si>
  <si>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</si>
  <si>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</si>
  <si>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</si>
  <si>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</si>
  <si>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</si>
  <si>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</si>
  <si>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</si>
  <si>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</si>
  <si>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</si>
  <si>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</si>
  <si>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</si>
  <si>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</si>
  <si>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</si>
  <si>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</si>
  <si>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</si>
  <si>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</si>
  <si>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</si>
  <si>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2016թ. հաստատված և ճշտված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</si>
  <si>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</si>
  <si>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</si>
  <si>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</si>
  <si>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</si>
  <si>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</si>
  <si>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</si>
  <si>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</si>
  <si>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</si>
  <si>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</si>
  <si>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</si>
  <si>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</si>
  <si>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</si>
  <si>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</si>
  <si>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ՀՀ Կոտայքի մարզի Զովունու Ռ.Բաղդասարյանի անվան միջնակարգ դպրոց » ՊՈԱԿ-ի </t>
  </si>
  <si>
    <t>Վ.Ղազարյան</t>
  </si>
  <si>
    <t>Ա.Բաղդասարյան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</si>
</sst>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left" vertical="center"/>
      <protection/>
    </xf>
    <xf numFmtId="19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19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190" fontId="16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vertical="center"/>
      <protection hidden="1"/>
    </xf>
    <xf numFmtId="190" fontId="16" fillId="0" borderId="10" xfId="0" applyNumberFormat="1" applyFont="1" applyBorder="1" applyAlignment="1" applyProtection="1">
      <alignment horizontal="center" vertical="center" wrapText="1"/>
      <protection hidden="1"/>
    </xf>
    <xf numFmtId="190" fontId="13" fillId="0" borderId="10" xfId="0" applyNumberFormat="1" applyFont="1" applyBorder="1" applyAlignment="1" applyProtection="1">
      <alignment horizontal="center" vertical="center" wrapText="1"/>
      <protection hidden="1"/>
    </xf>
    <xf numFmtId="19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/>
      <protection hidden="1" locked="0"/>
    </xf>
    <xf numFmtId="0" fontId="16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9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 wrapText="1"/>
      <protection hidden="1"/>
    </xf>
    <xf numFmtId="190" fontId="1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190" fontId="14" fillId="0" borderId="0" xfId="0" applyNumberFormat="1" applyFont="1" applyFill="1" applyAlignment="1">
      <alignment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57" applyFont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2">
      <selection activeCell="G79" sqref="G79"/>
    </sheetView>
  </sheetViews>
  <sheetFormatPr defaultColWidth="9.140625" defaultRowHeight="12.75"/>
  <cols>
    <col min="1" max="1" width="6.421875" style="1" customWidth="1"/>
    <col min="2" max="2" width="45.7109375" style="2" customWidth="1"/>
    <col min="3" max="3" width="13.8515625" style="2" customWidth="1"/>
    <col min="4" max="4" width="9.57421875" style="2" customWidth="1"/>
    <col min="5" max="5" width="19.28125" style="2" customWidth="1"/>
    <col min="6" max="6" width="9.140625" style="2" customWidth="1"/>
    <col min="7" max="7" width="14.421875" style="35" bestFit="1" customWidth="1"/>
    <col min="8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27" t="s">
        <v>10</v>
      </c>
      <c r="B2" s="127"/>
      <c r="C2" s="127"/>
      <c r="D2" s="127"/>
      <c r="E2" s="127"/>
    </row>
    <row r="3" spans="1:5" ht="14.25">
      <c r="A3" s="128" t="s">
        <v>127</v>
      </c>
      <c r="B3" s="128"/>
      <c r="C3" s="128"/>
      <c r="D3" s="128"/>
      <c r="E3" s="128"/>
    </row>
    <row r="4" spans="1:5" ht="14.25">
      <c r="A4" s="128" t="s">
        <v>97</v>
      </c>
      <c r="B4" s="128"/>
      <c r="C4" s="128"/>
      <c r="D4" s="128"/>
      <c r="E4" s="128"/>
    </row>
    <row r="5" spans="1:5" ht="15" customHeight="1">
      <c r="A5" s="117"/>
      <c r="B5" s="117"/>
      <c r="C5" s="117"/>
      <c r="D5" s="117"/>
      <c r="E5" s="117"/>
    </row>
    <row r="6" spans="1:7" ht="14.25">
      <c r="A6" s="110" t="s">
        <v>0</v>
      </c>
      <c r="B6" s="112" t="s">
        <v>34</v>
      </c>
      <c r="C6" s="118"/>
      <c r="D6" s="118"/>
      <c r="E6" s="118"/>
      <c r="G6" s="35">
        <f>G7+G33</f>
        <v>96244.70000000001</v>
      </c>
    </row>
    <row r="7" spans="1:7" ht="15" customHeight="1">
      <c r="A7" s="119">
        <v>1</v>
      </c>
      <c r="B7" s="105" t="s">
        <v>35</v>
      </c>
      <c r="C7" s="106"/>
      <c r="D7" s="106"/>
      <c r="E7" s="106"/>
      <c r="G7" s="35">
        <f>SUM(G8:G32)</f>
        <v>96034.70000000001</v>
      </c>
    </row>
    <row r="8" spans="1:7" ht="15" customHeight="1">
      <c r="A8" s="121">
        <v>1.1</v>
      </c>
      <c r="B8" s="104" t="s">
        <v>114</v>
      </c>
      <c r="C8" s="106"/>
      <c r="D8" s="120"/>
      <c r="E8" s="120"/>
      <c r="G8" s="35">
        <v>33074.5</v>
      </c>
    </row>
    <row r="9" spans="1:7" ht="15" customHeight="1">
      <c r="A9" s="121">
        <v>1.2</v>
      </c>
      <c r="B9" s="104" t="s">
        <v>115</v>
      </c>
      <c r="C9" s="106"/>
      <c r="D9" s="120"/>
      <c r="E9" s="120"/>
      <c r="G9" s="35">
        <v>46838.1</v>
      </c>
    </row>
    <row r="10" spans="1:7" ht="15" customHeight="1">
      <c r="A10" s="121">
        <v>1.3</v>
      </c>
      <c r="B10" s="104" t="s">
        <v>116</v>
      </c>
      <c r="C10" s="106"/>
      <c r="D10" s="120"/>
      <c r="E10" s="120"/>
      <c r="G10" s="35">
        <v>15778.1</v>
      </c>
    </row>
    <row r="11" spans="1:5" ht="15" customHeight="1">
      <c r="A11" s="121">
        <v>1.4</v>
      </c>
      <c r="B11" s="104" t="s">
        <v>118</v>
      </c>
      <c r="C11" s="106"/>
      <c r="D11" s="120"/>
      <c r="E11" s="120"/>
    </row>
    <row r="12" spans="1:5" ht="15" customHeight="1">
      <c r="A12" s="121">
        <v>1.5</v>
      </c>
      <c r="B12" s="104" t="s">
        <v>117</v>
      </c>
      <c r="C12" s="106"/>
      <c r="D12" s="106"/>
      <c r="E12" s="120"/>
    </row>
    <row r="13" spans="1:5" ht="15" customHeight="1">
      <c r="A13" s="121"/>
      <c r="B13" s="104" t="s">
        <v>114</v>
      </c>
      <c r="C13" s="106"/>
      <c r="D13" s="120"/>
      <c r="E13" s="120"/>
    </row>
    <row r="14" spans="1:5" ht="15" customHeight="1">
      <c r="A14" s="121"/>
      <c r="B14" s="104" t="s">
        <v>115</v>
      </c>
      <c r="C14" s="106"/>
      <c r="D14" s="120"/>
      <c r="E14" s="120"/>
    </row>
    <row r="15" spans="1:5" ht="15" customHeight="1">
      <c r="A15" s="121">
        <v>1.6</v>
      </c>
      <c r="B15" s="104" t="s">
        <v>119</v>
      </c>
      <c r="C15" s="106"/>
      <c r="D15" s="106"/>
      <c r="E15" s="120"/>
    </row>
    <row r="16" spans="1:5" ht="15" customHeight="1">
      <c r="A16" s="121"/>
      <c r="B16" s="104" t="s">
        <v>114</v>
      </c>
      <c r="C16" s="106"/>
      <c r="D16" s="120"/>
      <c r="E16" s="120"/>
    </row>
    <row r="17" spans="1:5" ht="15" customHeight="1">
      <c r="A17" s="121"/>
      <c r="B17" s="104" t="s">
        <v>115</v>
      </c>
      <c r="C17" s="106"/>
      <c r="D17" s="120"/>
      <c r="E17" s="120"/>
    </row>
    <row r="18" spans="1:11" ht="15" customHeight="1">
      <c r="A18" s="121">
        <v>1.7</v>
      </c>
      <c r="B18" s="104" t="s">
        <v>120</v>
      </c>
      <c r="C18" s="106"/>
      <c r="D18" s="120"/>
      <c r="E18" s="120"/>
      <c r="G18" s="35">
        <v>138</v>
      </c>
      <c r="K18" s="35"/>
    </row>
    <row r="19" spans="1:5" ht="15" customHeight="1">
      <c r="A19" s="121">
        <v>1.8</v>
      </c>
      <c r="B19" s="104" t="s">
        <v>121</v>
      </c>
      <c r="C19" s="106"/>
      <c r="D19" s="120"/>
      <c r="E19" s="120"/>
    </row>
    <row r="20" spans="1:7" ht="15" customHeight="1">
      <c r="A20" s="121">
        <v>1.9</v>
      </c>
      <c r="B20" s="105" t="s">
        <v>36</v>
      </c>
      <c r="C20" s="106"/>
      <c r="D20" s="120"/>
      <c r="E20" s="120"/>
      <c r="G20" s="35">
        <v>206</v>
      </c>
    </row>
    <row r="21" spans="1:5" ht="15" customHeight="1">
      <c r="A21" s="119">
        <v>2</v>
      </c>
      <c r="B21" s="107" t="s">
        <v>37</v>
      </c>
      <c r="C21" s="106"/>
      <c r="D21" s="120"/>
      <c r="E21" s="120"/>
    </row>
    <row r="22" spans="1:5" ht="15" customHeight="1">
      <c r="A22" s="119">
        <v>3</v>
      </c>
      <c r="B22" s="107" t="s">
        <v>39</v>
      </c>
      <c r="C22" s="106"/>
      <c r="D22" s="120"/>
      <c r="E22" s="120"/>
    </row>
    <row r="23" spans="1:5" ht="13.5" customHeight="1">
      <c r="A23" s="119">
        <v>2</v>
      </c>
      <c r="B23" s="104" t="s">
        <v>32</v>
      </c>
      <c r="C23" s="108"/>
      <c r="D23" s="120"/>
      <c r="E23" s="120"/>
    </row>
    <row r="24" spans="1:5" ht="13.5" customHeight="1">
      <c r="A24" s="119">
        <v>3</v>
      </c>
      <c r="B24" s="107" t="s">
        <v>40</v>
      </c>
      <c r="C24" s="108"/>
      <c r="D24" s="120"/>
      <c r="E24" s="120"/>
    </row>
    <row r="25" spans="1:5" ht="13.5" customHeight="1">
      <c r="A25" s="119">
        <v>6</v>
      </c>
      <c r="B25" s="104" t="s">
        <v>99</v>
      </c>
      <c r="C25" s="108"/>
      <c r="D25" s="120"/>
      <c r="E25" s="120"/>
    </row>
    <row r="26" spans="1:5" ht="13.5" customHeight="1">
      <c r="A26" s="119">
        <v>4</v>
      </c>
      <c r="B26" s="104" t="s">
        <v>42</v>
      </c>
      <c r="C26" s="108"/>
      <c r="D26" s="120"/>
      <c r="E26" s="120"/>
    </row>
    <row r="27" spans="1:5" ht="13.5" customHeight="1">
      <c r="A27" s="119">
        <v>8</v>
      </c>
      <c r="B27" s="104" t="s">
        <v>100</v>
      </c>
      <c r="C27" s="108"/>
      <c r="D27" s="120"/>
      <c r="E27" s="120"/>
    </row>
    <row r="28" spans="1:5" ht="13.5" customHeight="1">
      <c r="A28" s="119">
        <v>4</v>
      </c>
      <c r="B28" s="107" t="s">
        <v>26</v>
      </c>
      <c r="C28" s="108"/>
      <c r="D28" s="120"/>
      <c r="E28" s="120"/>
    </row>
    <row r="29" spans="1:5" ht="13.5" customHeight="1">
      <c r="A29" s="119">
        <v>5</v>
      </c>
      <c r="B29" s="104" t="s">
        <v>9</v>
      </c>
      <c r="C29" s="108"/>
      <c r="D29" s="120"/>
      <c r="E29" s="120"/>
    </row>
    <row r="30" spans="1:5" ht="13.5">
      <c r="A30" s="119">
        <v>11</v>
      </c>
      <c r="B30" s="42"/>
      <c r="C30" s="108"/>
      <c r="D30" s="120"/>
      <c r="E30" s="120"/>
    </row>
    <row r="31" spans="1:5" ht="13.5">
      <c r="A31" s="119">
        <v>12</v>
      </c>
      <c r="B31" s="105"/>
      <c r="C31" s="108"/>
      <c r="D31" s="120"/>
      <c r="E31" s="120"/>
    </row>
    <row r="32" spans="1:5" ht="13.5">
      <c r="A32" s="119">
        <v>13</v>
      </c>
      <c r="B32" s="105"/>
      <c r="C32" s="108"/>
      <c r="D32" s="120"/>
      <c r="E32" s="120"/>
    </row>
    <row r="33" spans="1:7" ht="13.5">
      <c r="A33" s="119">
        <v>14</v>
      </c>
      <c r="B33" s="109" t="s">
        <v>43</v>
      </c>
      <c r="C33" s="108"/>
      <c r="D33" s="120"/>
      <c r="E33" s="120"/>
      <c r="G33" s="35">
        <v>210</v>
      </c>
    </row>
    <row r="34" spans="1:7" ht="14.25">
      <c r="A34" s="110"/>
      <c r="B34" s="110" t="s">
        <v>101</v>
      </c>
      <c r="C34" s="111"/>
      <c r="D34" s="118"/>
      <c r="E34" s="118"/>
      <c r="G34" s="125">
        <f>G33+G7</f>
        <v>96244.70000000001</v>
      </c>
    </row>
    <row r="35" spans="1:7" ht="14.25">
      <c r="A35" s="110" t="s">
        <v>1</v>
      </c>
      <c r="B35" s="112" t="s">
        <v>44</v>
      </c>
      <c r="C35" s="111"/>
      <c r="D35" s="111"/>
      <c r="E35" s="111"/>
      <c r="G35" s="35">
        <f>G36+G38+G39+G40+G42+G44+G45+G49+G50+G51+G56+G60+G62+G63+G64+G65+G69+G73+G74</f>
        <v>95538.4</v>
      </c>
    </row>
    <row r="36" spans="1:7" ht="13.5" customHeight="1">
      <c r="A36" s="119">
        <v>1</v>
      </c>
      <c r="B36" s="105" t="s">
        <v>108</v>
      </c>
      <c r="C36" s="108"/>
      <c r="D36" s="124"/>
      <c r="E36" s="120"/>
      <c r="G36" s="56">
        <v>86277.4</v>
      </c>
    </row>
    <row r="37" spans="1:5" ht="13.5" customHeight="1">
      <c r="A37" s="119">
        <v>1.1</v>
      </c>
      <c r="B37" s="113" t="s">
        <v>33</v>
      </c>
      <c r="C37" s="108"/>
      <c r="D37" s="111"/>
      <c r="E37" s="120"/>
    </row>
    <row r="38" spans="1:7" ht="13.5" customHeight="1">
      <c r="A38" s="119">
        <v>2</v>
      </c>
      <c r="B38" s="107" t="s">
        <v>12</v>
      </c>
      <c r="C38" s="108"/>
      <c r="D38" s="111"/>
      <c r="E38" s="120"/>
      <c r="G38" s="35">
        <v>2954.8</v>
      </c>
    </row>
    <row r="39" spans="1:7" ht="13.5" customHeight="1">
      <c r="A39" s="119">
        <v>3</v>
      </c>
      <c r="B39" s="114" t="s">
        <v>11</v>
      </c>
      <c r="C39" s="108"/>
      <c r="D39" s="111"/>
      <c r="E39" s="120"/>
      <c r="G39" s="35">
        <v>4565.8</v>
      </c>
    </row>
    <row r="40" spans="1:7" ht="13.5" customHeight="1">
      <c r="A40" s="119">
        <v>4</v>
      </c>
      <c r="B40" s="114" t="s">
        <v>13</v>
      </c>
      <c r="C40" s="108"/>
      <c r="D40" s="111"/>
      <c r="E40" s="120"/>
      <c r="G40" s="35">
        <v>125.2</v>
      </c>
    </row>
    <row r="41" spans="1:5" ht="13.5" customHeight="1">
      <c r="A41" s="119">
        <v>5</v>
      </c>
      <c r="B41" s="107" t="s">
        <v>14</v>
      </c>
      <c r="C41" s="108"/>
      <c r="D41" s="111"/>
      <c r="E41" s="120"/>
    </row>
    <row r="42" spans="1:7" ht="13.5" customHeight="1">
      <c r="A42" s="119">
        <v>6</v>
      </c>
      <c r="B42" s="107" t="s">
        <v>46</v>
      </c>
      <c r="C42" s="108"/>
      <c r="D42" s="111"/>
      <c r="E42" s="120"/>
      <c r="G42" s="35">
        <v>48</v>
      </c>
    </row>
    <row r="43" spans="1:5" ht="13.5" customHeight="1">
      <c r="A43" s="119">
        <v>6</v>
      </c>
      <c r="B43" s="114" t="s">
        <v>18</v>
      </c>
      <c r="C43" s="108"/>
      <c r="D43" s="111"/>
      <c r="E43" s="108"/>
    </row>
    <row r="44" spans="1:7" ht="13.5" customHeight="1">
      <c r="A44" s="119">
        <v>6.1</v>
      </c>
      <c r="B44" s="114" t="s">
        <v>15</v>
      </c>
      <c r="C44" s="108"/>
      <c r="D44" s="111"/>
      <c r="E44" s="120"/>
      <c r="G44" s="35">
        <v>68.7</v>
      </c>
    </row>
    <row r="45" spans="1:7" ht="13.5" customHeight="1">
      <c r="A45" s="119">
        <v>6.2</v>
      </c>
      <c r="B45" s="107" t="s">
        <v>16</v>
      </c>
      <c r="C45" s="108"/>
      <c r="D45" s="111"/>
      <c r="E45" s="120"/>
      <c r="G45" s="35">
        <v>121</v>
      </c>
    </row>
    <row r="46" spans="1:5" ht="13.5" customHeight="1">
      <c r="A46" s="119">
        <v>6.3</v>
      </c>
      <c r="B46" s="107" t="s">
        <v>47</v>
      </c>
      <c r="C46" s="108"/>
      <c r="D46" s="111"/>
      <c r="E46" s="120"/>
    </row>
    <row r="47" spans="1:5" ht="13.5" customHeight="1">
      <c r="A47" s="119">
        <v>8</v>
      </c>
      <c r="B47" s="107" t="s">
        <v>48</v>
      </c>
      <c r="C47" s="108"/>
      <c r="D47" s="111"/>
      <c r="E47" s="120"/>
    </row>
    <row r="48" spans="1:5" ht="13.5" customHeight="1">
      <c r="A48" s="119">
        <v>9</v>
      </c>
      <c r="B48" s="107" t="s">
        <v>49</v>
      </c>
      <c r="C48" s="108"/>
      <c r="D48" s="111"/>
      <c r="E48" s="120"/>
    </row>
    <row r="49" spans="1:7" ht="13.5" customHeight="1">
      <c r="A49" s="119">
        <v>7</v>
      </c>
      <c r="B49" s="114" t="s">
        <v>19</v>
      </c>
      <c r="C49" s="108"/>
      <c r="D49" s="111"/>
      <c r="E49" s="120"/>
      <c r="G49" s="35">
        <v>293</v>
      </c>
    </row>
    <row r="50" spans="1:7" ht="13.5" customHeight="1">
      <c r="A50" s="119">
        <v>8</v>
      </c>
      <c r="B50" s="114" t="s">
        <v>20</v>
      </c>
      <c r="C50" s="108"/>
      <c r="D50" s="111"/>
      <c r="E50" s="120"/>
      <c r="G50" s="35">
        <v>173.7</v>
      </c>
    </row>
    <row r="51" spans="1:7" ht="13.5" customHeight="1">
      <c r="A51" s="119">
        <v>9</v>
      </c>
      <c r="B51" s="107" t="s">
        <v>102</v>
      </c>
      <c r="C51" s="108"/>
      <c r="D51" s="111"/>
      <c r="E51" s="120"/>
      <c r="G51" s="35">
        <v>37</v>
      </c>
    </row>
    <row r="52" spans="1:5" ht="13.5" customHeight="1">
      <c r="A52" s="119">
        <v>10</v>
      </c>
      <c r="B52" s="109" t="s">
        <v>51</v>
      </c>
      <c r="C52" s="108"/>
      <c r="D52" s="111"/>
      <c r="E52" s="120"/>
    </row>
    <row r="53" spans="1:5" ht="13.5" customHeight="1">
      <c r="A53" s="119">
        <v>14</v>
      </c>
      <c r="B53" s="107" t="s">
        <v>52</v>
      </c>
      <c r="C53" s="108"/>
      <c r="D53" s="111"/>
      <c r="E53" s="120"/>
    </row>
    <row r="54" spans="1:5" ht="13.5" customHeight="1">
      <c r="A54" s="119">
        <v>15</v>
      </c>
      <c r="B54" s="107" t="s">
        <v>53</v>
      </c>
      <c r="C54" s="108"/>
      <c r="D54" s="111"/>
      <c r="E54" s="120"/>
    </row>
    <row r="55" spans="1:5" ht="13.5" customHeight="1">
      <c r="A55" s="119">
        <v>16</v>
      </c>
      <c r="B55" s="107" t="s">
        <v>54</v>
      </c>
      <c r="C55" s="108"/>
      <c r="D55" s="111"/>
      <c r="E55" s="120"/>
    </row>
    <row r="56" spans="1:7" ht="13.5" customHeight="1">
      <c r="A56" s="119">
        <v>8</v>
      </c>
      <c r="B56" s="107" t="s">
        <v>21</v>
      </c>
      <c r="C56" s="108"/>
      <c r="D56" s="111"/>
      <c r="E56" s="120"/>
      <c r="G56" s="35">
        <v>146.9</v>
      </c>
    </row>
    <row r="57" spans="1:5" ht="13.5" customHeight="1">
      <c r="A57" s="119">
        <v>12</v>
      </c>
      <c r="B57" s="107" t="s">
        <v>55</v>
      </c>
      <c r="C57" s="108"/>
      <c r="D57" s="111"/>
      <c r="E57" s="120"/>
    </row>
    <row r="58" spans="1:5" ht="13.5" customHeight="1">
      <c r="A58" s="119">
        <v>9</v>
      </c>
      <c r="B58" s="115" t="s">
        <v>56</v>
      </c>
      <c r="C58" s="108"/>
      <c r="D58" s="111"/>
      <c r="E58" s="120"/>
    </row>
    <row r="59" spans="1:5" ht="13.5" customHeight="1">
      <c r="A59" s="119">
        <v>9</v>
      </c>
      <c r="B59" s="116" t="s">
        <v>57</v>
      </c>
      <c r="C59" s="108"/>
      <c r="D59" s="111"/>
      <c r="E59" s="120"/>
    </row>
    <row r="60" spans="1:7" ht="13.5" customHeight="1">
      <c r="A60" s="119">
        <v>11</v>
      </c>
      <c r="B60" s="116" t="s">
        <v>58</v>
      </c>
      <c r="C60" s="108"/>
      <c r="D60" s="111"/>
      <c r="E60" s="120"/>
      <c r="G60" s="35">
        <v>131</v>
      </c>
    </row>
    <row r="61" spans="1:5" ht="13.5" customHeight="1">
      <c r="A61" s="119">
        <v>13</v>
      </c>
      <c r="B61" s="116" t="s">
        <v>103</v>
      </c>
      <c r="C61" s="108"/>
      <c r="D61" s="111"/>
      <c r="E61" s="120"/>
    </row>
    <row r="62" spans="1:7" ht="13.5" customHeight="1">
      <c r="A62" s="119"/>
      <c r="B62" s="116" t="s">
        <v>104</v>
      </c>
      <c r="C62" s="108"/>
      <c r="D62" s="111"/>
      <c r="E62" s="120"/>
      <c r="G62" s="35">
        <v>3</v>
      </c>
    </row>
    <row r="63" spans="1:7" ht="13.5" customHeight="1">
      <c r="A63" s="119">
        <v>10</v>
      </c>
      <c r="B63" s="116" t="s">
        <v>60</v>
      </c>
      <c r="C63" s="108"/>
      <c r="D63" s="111"/>
      <c r="E63" s="120"/>
      <c r="G63" s="35">
        <v>64</v>
      </c>
    </row>
    <row r="64" spans="1:7" ht="13.5" customHeight="1">
      <c r="A64" s="119">
        <v>11</v>
      </c>
      <c r="B64" s="116" t="s">
        <v>61</v>
      </c>
      <c r="C64" s="108"/>
      <c r="D64" s="111"/>
      <c r="E64" s="120"/>
      <c r="G64" s="35">
        <v>48</v>
      </c>
    </row>
    <row r="65" spans="1:7" ht="13.5" customHeight="1">
      <c r="A65" s="119">
        <v>12</v>
      </c>
      <c r="B65" s="116" t="s">
        <v>64</v>
      </c>
      <c r="C65" s="108"/>
      <c r="D65" s="111"/>
      <c r="E65" s="120"/>
      <c r="G65" s="35">
        <v>206</v>
      </c>
    </row>
    <row r="66" spans="1:5" ht="13.5" customHeight="1">
      <c r="A66" s="119">
        <v>13</v>
      </c>
      <c r="B66" s="116" t="s">
        <v>105</v>
      </c>
      <c r="C66" s="108"/>
      <c r="D66" s="111"/>
      <c r="E66" s="120"/>
    </row>
    <row r="67" spans="1:5" ht="13.5" customHeight="1">
      <c r="A67" s="119">
        <v>14</v>
      </c>
      <c r="B67" s="42" t="s">
        <v>27</v>
      </c>
      <c r="C67" s="108"/>
      <c r="D67" s="111"/>
      <c r="E67" s="120"/>
    </row>
    <row r="68" spans="1:5" ht="13.5" customHeight="1">
      <c r="A68" s="119">
        <v>14.1</v>
      </c>
      <c r="B68" s="107" t="s">
        <v>28</v>
      </c>
      <c r="C68" s="108"/>
      <c r="D68" s="111"/>
      <c r="E68" s="120"/>
    </row>
    <row r="69" spans="1:7" ht="13.5" customHeight="1">
      <c r="A69" s="119">
        <v>15</v>
      </c>
      <c r="B69" s="107" t="s">
        <v>65</v>
      </c>
      <c r="C69" s="108"/>
      <c r="D69" s="111"/>
      <c r="E69" s="120"/>
      <c r="G69" s="35">
        <v>42</v>
      </c>
    </row>
    <row r="70" spans="1:5" ht="13.5" customHeight="1">
      <c r="A70" s="119">
        <v>16</v>
      </c>
      <c r="B70" s="107" t="s">
        <v>106</v>
      </c>
      <c r="C70" s="108"/>
      <c r="D70" s="111"/>
      <c r="E70" s="120"/>
    </row>
    <row r="71" spans="1:5" ht="13.5" customHeight="1">
      <c r="A71" s="119">
        <v>17</v>
      </c>
      <c r="B71" s="107" t="s">
        <v>29</v>
      </c>
      <c r="C71" s="108"/>
      <c r="D71" s="111"/>
      <c r="E71" s="120"/>
    </row>
    <row r="72" spans="1:5" ht="13.5" customHeight="1" hidden="1">
      <c r="A72" s="119">
        <v>18</v>
      </c>
      <c r="B72" s="116" t="s">
        <v>31</v>
      </c>
      <c r="C72" s="111"/>
      <c r="D72" s="111"/>
      <c r="E72" s="118"/>
    </row>
    <row r="73" spans="1:7" ht="13.5" customHeight="1">
      <c r="A73" s="119">
        <v>18</v>
      </c>
      <c r="B73" s="116" t="s">
        <v>122</v>
      </c>
      <c r="C73" s="111"/>
      <c r="D73" s="111"/>
      <c r="E73" s="118"/>
      <c r="G73" s="35">
        <v>217.1</v>
      </c>
    </row>
    <row r="74" spans="1:7" ht="13.5" customHeight="1">
      <c r="A74" s="119">
        <v>19</v>
      </c>
      <c r="B74" s="116" t="s">
        <v>123</v>
      </c>
      <c r="C74" s="111"/>
      <c r="D74" s="111"/>
      <c r="E74" s="118"/>
      <c r="G74" s="35">
        <v>15.8</v>
      </c>
    </row>
    <row r="75" spans="1:5" ht="13.5" customHeight="1">
      <c r="A75" s="119">
        <v>20</v>
      </c>
      <c r="B75" s="116" t="s">
        <v>124</v>
      </c>
      <c r="C75" s="111"/>
      <c r="D75" s="111"/>
      <c r="E75" s="118"/>
    </row>
    <row r="76" spans="1:5" ht="13.5" customHeight="1">
      <c r="A76" s="119">
        <v>21</v>
      </c>
      <c r="B76" s="116" t="s">
        <v>107</v>
      </c>
      <c r="C76" s="111"/>
      <c r="D76" s="111"/>
      <c r="E76" s="118"/>
    </row>
    <row r="77" spans="1:7" ht="13.5" customHeight="1">
      <c r="A77" s="119"/>
      <c r="B77" s="126" t="s">
        <v>8</v>
      </c>
      <c r="C77" s="111"/>
      <c r="D77" s="111"/>
      <c r="E77" s="118"/>
      <c r="G77" s="35">
        <v>706.3</v>
      </c>
    </row>
    <row r="78" spans="1:7" ht="14.25">
      <c r="A78" s="122"/>
      <c r="B78" s="126" t="s">
        <v>66</v>
      </c>
      <c r="C78" s="111"/>
      <c r="D78" s="111"/>
      <c r="E78" s="118"/>
      <c r="F78" s="35"/>
      <c r="G78" s="35">
        <f>G35+G77</f>
        <v>96244.7</v>
      </c>
    </row>
    <row r="79" spans="1:5" ht="13.5" customHeight="1">
      <c r="A79" s="12"/>
      <c r="B79" s="126"/>
      <c r="C79" s="111"/>
      <c r="D79" s="111"/>
      <c r="E79" s="118"/>
    </row>
    <row r="80" spans="1:7" ht="15">
      <c r="A80" s="12"/>
      <c r="B80" s="57" t="s">
        <v>68</v>
      </c>
      <c r="C80" s="7"/>
      <c r="D80" s="131" t="s">
        <v>128</v>
      </c>
      <c r="E80" s="131"/>
      <c r="F80" s="129"/>
      <c r="G80" s="129"/>
    </row>
    <row r="81" spans="1:5" ht="12.75" customHeight="1">
      <c r="A81" s="12"/>
      <c r="B81" s="8"/>
      <c r="C81" s="9"/>
      <c r="D81" s="130" t="s">
        <v>67</v>
      </c>
      <c r="E81" s="130"/>
    </row>
    <row r="82" spans="1:7" ht="15">
      <c r="A82" s="12"/>
      <c r="B82" s="57" t="s">
        <v>69</v>
      </c>
      <c r="C82" s="7"/>
      <c r="D82" s="131" t="s">
        <v>129</v>
      </c>
      <c r="E82" s="131"/>
      <c r="F82" s="129"/>
      <c r="G82" s="129"/>
    </row>
    <row r="83" spans="1:5" ht="12.75" customHeight="1">
      <c r="A83" s="12"/>
      <c r="B83" s="9"/>
      <c r="C83" s="9"/>
      <c r="D83" s="130" t="s">
        <v>67</v>
      </c>
      <c r="E83" s="130"/>
    </row>
    <row r="84" spans="1:5" ht="15">
      <c r="A84" s="12"/>
      <c r="B84" s="10"/>
      <c r="C84" s="16" t="s">
        <v>70</v>
      </c>
      <c r="D84" s="9"/>
      <c r="E84" s="9"/>
    </row>
  </sheetData>
  <sheetProtection/>
  <mergeCells count="9">
    <mergeCell ref="A2:E2"/>
    <mergeCell ref="A3:E3"/>
    <mergeCell ref="F80:G80"/>
    <mergeCell ref="F82:G82"/>
    <mergeCell ref="D83:E83"/>
    <mergeCell ref="A4:E4"/>
    <mergeCell ref="D80:E80"/>
    <mergeCell ref="D81:E81"/>
    <mergeCell ref="D82:E82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B3">
      <selection activeCell="F18" sqref="F1:F16384"/>
    </sheetView>
  </sheetViews>
  <sheetFormatPr defaultColWidth="9.140625" defaultRowHeight="12.75"/>
  <cols>
    <col min="1" max="1" width="5.7109375" style="2" customWidth="1"/>
    <col min="2" max="2" width="84.57421875" style="2" customWidth="1"/>
    <col min="3" max="4" width="15.28125" style="2" customWidth="1"/>
    <col min="5" max="5" width="14.140625" style="2" customWidth="1"/>
    <col min="6" max="16384" width="9.140625" style="2" customWidth="1"/>
  </cols>
  <sheetData>
    <row r="1" spans="1:7" s="37" customFormat="1" ht="15" customHeight="1">
      <c r="A1" s="134" t="s">
        <v>71</v>
      </c>
      <c r="B1" s="134"/>
      <c r="C1" s="134"/>
      <c r="D1" s="134"/>
      <c r="E1" s="134"/>
      <c r="F1" s="36"/>
      <c r="G1" s="36"/>
    </row>
    <row r="2" spans="1:7" s="39" customFormat="1" ht="17.25">
      <c r="A2" s="128" t="s">
        <v>127</v>
      </c>
      <c r="B2" s="128"/>
      <c r="C2" s="128"/>
      <c r="D2" s="128"/>
      <c r="E2" s="128"/>
      <c r="F2" s="38"/>
      <c r="G2" s="38"/>
    </row>
    <row r="3" spans="1:7" s="37" customFormat="1" ht="13.5">
      <c r="A3" s="132" t="s">
        <v>113</v>
      </c>
      <c r="B3" s="132"/>
      <c r="C3" s="132"/>
      <c r="D3" s="132"/>
      <c r="E3" s="132"/>
      <c r="F3" s="36"/>
      <c r="G3" s="36"/>
    </row>
    <row r="4" spans="1:7" s="37" customFormat="1" ht="18" customHeight="1">
      <c r="A4" s="40"/>
      <c r="E4" s="41" t="s">
        <v>72</v>
      </c>
      <c r="F4" s="36"/>
      <c r="G4" s="36"/>
    </row>
    <row r="5" spans="1:7" s="37" customFormat="1" ht="73.5" customHeight="1">
      <c r="A5" s="73" t="s">
        <v>73</v>
      </c>
      <c r="B5" s="73" t="s">
        <v>74</v>
      </c>
      <c r="C5" s="100" t="s">
        <v>109</v>
      </c>
      <c r="D5" s="100" t="s">
        <v>110</v>
      </c>
      <c r="E5" s="74" t="s">
        <v>75</v>
      </c>
      <c r="F5" s="36"/>
      <c r="G5" s="36"/>
    </row>
    <row r="6" spans="1:7" s="37" customFormat="1" ht="15" customHeight="1">
      <c r="A6" s="75" t="s">
        <v>0</v>
      </c>
      <c r="B6" s="76" t="s">
        <v>34</v>
      </c>
      <c r="C6" s="77">
        <f>C7+C21+C22+C23+C24+C25+C26+C27+C28+C29+C30+C31+C32+C33</f>
        <v>95218.29999999999</v>
      </c>
      <c r="D6" s="77">
        <f>D7+D21+D22+D23+D24+D25+D26+D27+D28+D29+D30+D31+D32+D33</f>
        <v>96244.70000000001</v>
      </c>
      <c r="E6" s="77">
        <f>D6-C6</f>
        <v>1026.4000000000233</v>
      </c>
      <c r="F6" s="36"/>
      <c r="G6" s="36"/>
    </row>
    <row r="7" spans="1:7" s="37" customFormat="1" ht="13.5" customHeight="1">
      <c r="A7" s="45">
        <v>1</v>
      </c>
      <c r="B7" s="78" t="s">
        <v>35</v>
      </c>
      <c r="C7" s="43">
        <f>C8+C9+C10+C11+C12+C15+C18+C19+C20</f>
        <v>95011.29999999999</v>
      </c>
      <c r="D7" s="43">
        <f>D8+D9+D10+D11+D12+D15+D18+D19+D20</f>
        <v>96034.70000000001</v>
      </c>
      <c r="E7" s="77">
        <f aca="true" t="shared" si="0" ref="E7:E71">D7-C7</f>
        <v>1023.4000000000233</v>
      </c>
      <c r="F7" s="36"/>
      <c r="G7" s="36"/>
    </row>
    <row r="8" spans="1:7" s="37" customFormat="1" ht="13.5" customHeight="1">
      <c r="A8" s="101">
        <v>1.1</v>
      </c>
      <c r="B8" s="102" t="s">
        <v>114</v>
      </c>
      <c r="C8" s="56">
        <v>32223.4</v>
      </c>
      <c r="D8" s="22">
        <v>33074.5</v>
      </c>
      <c r="E8" s="77">
        <f t="shared" si="0"/>
        <v>851.0999999999985</v>
      </c>
      <c r="F8" s="36"/>
      <c r="G8" s="36"/>
    </row>
    <row r="9" spans="1:7" s="37" customFormat="1" ht="13.5" customHeight="1">
      <c r="A9" s="101">
        <v>1.2</v>
      </c>
      <c r="B9" s="102" t="s">
        <v>115</v>
      </c>
      <c r="C9" s="56">
        <v>46794.5</v>
      </c>
      <c r="D9" s="22">
        <v>46838.1</v>
      </c>
      <c r="E9" s="77">
        <f t="shared" si="0"/>
        <v>43.599999999998545</v>
      </c>
      <c r="F9" s="36"/>
      <c r="G9" s="36"/>
    </row>
    <row r="10" spans="1:7" s="37" customFormat="1" ht="13.5" customHeight="1">
      <c r="A10" s="101">
        <v>1.3</v>
      </c>
      <c r="B10" s="102" t="s">
        <v>116</v>
      </c>
      <c r="C10" s="56">
        <v>15843.2</v>
      </c>
      <c r="D10" s="22">
        <v>15778.1</v>
      </c>
      <c r="E10" s="77">
        <f t="shared" si="0"/>
        <v>-65.10000000000036</v>
      </c>
      <c r="F10" s="36"/>
      <c r="G10" s="36"/>
    </row>
    <row r="11" spans="1:7" s="37" customFormat="1" ht="13.5" customHeight="1">
      <c r="A11" s="101">
        <v>1.4</v>
      </c>
      <c r="B11" s="102" t="s">
        <v>118</v>
      </c>
      <c r="C11" s="43"/>
      <c r="D11" s="43"/>
      <c r="E11" s="77">
        <f t="shared" si="0"/>
        <v>0</v>
      </c>
      <c r="F11" s="36"/>
      <c r="G11" s="36"/>
    </row>
    <row r="12" spans="1:7" s="37" customFormat="1" ht="13.5" customHeight="1">
      <c r="A12" s="101">
        <v>1.5</v>
      </c>
      <c r="B12" s="102" t="s">
        <v>117</v>
      </c>
      <c r="C12" s="43">
        <f>C13+C14</f>
        <v>0</v>
      </c>
      <c r="D12" s="43">
        <f>D13+D14</f>
        <v>0</v>
      </c>
      <c r="E12" s="77">
        <f t="shared" si="0"/>
        <v>0</v>
      </c>
      <c r="F12" s="36"/>
      <c r="G12" s="36"/>
    </row>
    <row r="13" spans="1:7" s="37" customFormat="1" ht="13.5" customHeight="1">
      <c r="A13" s="101"/>
      <c r="B13" s="102" t="s">
        <v>114</v>
      </c>
      <c r="C13" s="43"/>
      <c r="D13" s="43"/>
      <c r="E13" s="77">
        <f t="shared" si="0"/>
        <v>0</v>
      </c>
      <c r="F13" s="36"/>
      <c r="G13" s="36"/>
    </row>
    <row r="14" spans="1:7" s="37" customFormat="1" ht="13.5" customHeight="1">
      <c r="A14" s="101"/>
      <c r="B14" s="102" t="s">
        <v>115</v>
      </c>
      <c r="C14" s="43"/>
      <c r="D14" s="43"/>
      <c r="E14" s="77">
        <f t="shared" si="0"/>
        <v>0</v>
      </c>
      <c r="F14" s="36"/>
      <c r="G14" s="36"/>
    </row>
    <row r="15" spans="1:7" s="37" customFormat="1" ht="13.5" customHeight="1">
      <c r="A15" s="101">
        <v>1.6</v>
      </c>
      <c r="B15" s="102" t="s">
        <v>119</v>
      </c>
      <c r="C15" s="43">
        <f>C16+C17</f>
        <v>0</v>
      </c>
      <c r="D15" s="43">
        <f>D16+D17</f>
        <v>0</v>
      </c>
      <c r="E15" s="77">
        <f t="shared" si="0"/>
        <v>0</v>
      </c>
      <c r="F15" s="36"/>
      <c r="G15" s="36"/>
    </row>
    <row r="16" spans="1:7" s="37" customFormat="1" ht="13.5" customHeight="1">
      <c r="A16" s="101"/>
      <c r="B16" s="102" t="s">
        <v>114</v>
      </c>
      <c r="C16" s="43"/>
      <c r="D16" s="43"/>
      <c r="E16" s="77">
        <f t="shared" si="0"/>
        <v>0</v>
      </c>
      <c r="F16" s="36"/>
      <c r="G16" s="36"/>
    </row>
    <row r="17" spans="1:7" s="37" customFormat="1" ht="13.5" customHeight="1">
      <c r="A17" s="101"/>
      <c r="B17" s="102" t="s">
        <v>115</v>
      </c>
      <c r="C17" s="43"/>
      <c r="D17" s="43"/>
      <c r="E17" s="77">
        <f t="shared" si="0"/>
        <v>0</v>
      </c>
      <c r="F17" s="36"/>
      <c r="G17" s="36"/>
    </row>
    <row r="18" spans="1:7" s="37" customFormat="1" ht="13.5" customHeight="1">
      <c r="A18" s="101">
        <v>1.7</v>
      </c>
      <c r="B18" s="102" t="s">
        <v>120</v>
      </c>
      <c r="C18" s="56">
        <v>150.2</v>
      </c>
      <c r="D18" s="22">
        <v>138</v>
      </c>
      <c r="E18" s="77">
        <f t="shared" si="0"/>
        <v>-12.199999999999989</v>
      </c>
      <c r="F18" s="36"/>
      <c r="G18" s="36"/>
    </row>
    <row r="19" spans="1:7" s="37" customFormat="1" ht="13.5" customHeight="1">
      <c r="A19" s="101">
        <v>1.8</v>
      </c>
      <c r="B19" s="102" t="s">
        <v>121</v>
      </c>
      <c r="C19" s="43"/>
      <c r="D19" s="43"/>
      <c r="E19" s="77">
        <f t="shared" si="0"/>
        <v>0</v>
      </c>
      <c r="F19" s="36"/>
      <c r="G19" s="36"/>
    </row>
    <row r="20" spans="1:7" s="37" customFormat="1" ht="13.5" customHeight="1">
      <c r="A20" s="101">
        <v>1.9</v>
      </c>
      <c r="B20" s="103" t="s">
        <v>36</v>
      </c>
      <c r="C20" s="43"/>
      <c r="D20" s="43">
        <v>206</v>
      </c>
      <c r="E20" s="77">
        <f t="shared" si="0"/>
        <v>206</v>
      </c>
      <c r="F20" s="36"/>
      <c r="G20" s="36"/>
    </row>
    <row r="21" spans="1:7" s="37" customFormat="1" ht="15.75" customHeight="1">
      <c r="A21" s="45">
        <v>2</v>
      </c>
      <c r="B21" s="51" t="s">
        <v>37</v>
      </c>
      <c r="C21" s="45"/>
      <c r="D21" s="43"/>
      <c r="E21" s="77">
        <f t="shared" si="0"/>
        <v>0</v>
      </c>
      <c r="F21" s="36"/>
      <c r="G21" s="36"/>
    </row>
    <row r="22" spans="1:7" s="37" customFormat="1" ht="15.75" customHeight="1">
      <c r="A22" s="45">
        <v>3</v>
      </c>
      <c r="B22" s="51" t="s">
        <v>38</v>
      </c>
      <c r="C22" s="49"/>
      <c r="D22" s="49"/>
      <c r="E22" s="77">
        <f t="shared" si="0"/>
        <v>0</v>
      </c>
      <c r="F22" s="36"/>
      <c r="G22" s="36"/>
    </row>
    <row r="23" spans="1:7" s="37" customFormat="1" ht="15.75" customHeight="1">
      <c r="A23" s="45">
        <v>4</v>
      </c>
      <c r="B23" s="51" t="s">
        <v>39</v>
      </c>
      <c r="C23" s="49"/>
      <c r="D23" s="49"/>
      <c r="E23" s="77">
        <f t="shared" si="0"/>
        <v>0</v>
      </c>
      <c r="F23" s="36"/>
      <c r="G23" s="36"/>
    </row>
    <row r="24" spans="1:7" s="37" customFormat="1" ht="15.75" customHeight="1">
      <c r="A24" s="45">
        <v>2</v>
      </c>
      <c r="B24" s="44" t="s">
        <v>32</v>
      </c>
      <c r="C24" s="49"/>
      <c r="D24" s="49"/>
      <c r="E24" s="77">
        <f t="shared" si="0"/>
        <v>0</v>
      </c>
      <c r="F24" s="36"/>
      <c r="G24" s="36"/>
    </row>
    <row r="25" spans="1:7" s="37" customFormat="1" ht="15.75" customHeight="1">
      <c r="A25" s="45">
        <v>3</v>
      </c>
      <c r="B25" s="51" t="s">
        <v>40</v>
      </c>
      <c r="C25" s="49"/>
      <c r="D25" s="49"/>
      <c r="E25" s="77">
        <f t="shared" si="0"/>
        <v>0</v>
      </c>
      <c r="F25" s="36"/>
      <c r="G25" s="36"/>
    </row>
    <row r="26" spans="1:7" s="37" customFormat="1" ht="15.75" customHeight="1">
      <c r="A26" s="45">
        <v>7</v>
      </c>
      <c r="B26" s="51" t="s">
        <v>41</v>
      </c>
      <c r="C26" s="49"/>
      <c r="D26" s="49"/>
      <c r="E26" s="77">
        <f t="shared" si="0"/>
        <v>0</v>
      </c>
      <c r="F26" s="36"/>
      <c r="G26" s="36"/>
    </row>
    <row r="27" spans="1:7" s="37" customFormat="1" ht="15.75" customHeight="1">
      <c r="A27" s="45">
        <v>4</v>
      </c>
      <c r="B27" s="44" t="s">
        <v>42</v>
      </c>
      <c r="C27" s="49"/>
      <c r="D27" s="49"/>
      <c r="E27" s="77">
        <f t="shared" si="0"/>
        <v>0</v>
      </c>
      <c r="F27" s="36"/>
      <c r="G27" s="36"/>
    </row>
    <row r="28" spans="1:7" s="37" customFormat="1" ht="15.75" customHeight="1">
      <c r="A28" s="45">
        <v>5</v>
      </c>
      <c r="B28" s="51" t="s">
        <v>26</v>
      </c>
      <c r="C28" s="49"/>
      <c r="D28" s="49"/>
      <c r="E28" s="77">
        <f t="shared" si="0"/>
        <v>0</v>
      </c>
      <c r="F28" s="36"/>
      <c r="G28" s="36"/>
    </row>
    <row r="29" spans="1:7" s="37" customFormat="1" ht="15.75" customHeight="1">
      <c r="A29" s="45">
        <v>6</v>
      </c>
      <c r="B29" s="44" t="s">
        <v>9</v>
      </c>
      <c r="C29" s="49"/>
      <c r="D29" s="49"/>
      <c r="E29" s="77">
        <f t="shared" si="0"/>
        <v>0</v>
      </c>
      <c r="F29" s="36"/>
      <c r="G29" s="36"/>
    </row>
    <row r="30" spans="1:7" s="37" customFormat="1" ht="13.5" customHeight="1">
      <c r="A30" s="45">
        <v>11</v>
      </c>
      <c r="B30" s="78"/>
      <c r="C30" s="49"/>
      <c r="D30" s="49"/>
      <c r="E30" s="77">
        <f t="shared" si="0"/>
        <v>0</v>
      </c>
      <c r="F30" s="36"/>
      <c r="G30" s="36"/>
    </row>
    <row r="31" spans="1:7" s="37" customFormat="1" ht="13.5" customHeight="1">
      <c r="A31" s="45">
        <v>12</v>
      </c>
      <c r="B31" s="79"/>
      <c r="C31" s="49"/>
      <c r="D31" s="49"/>
      <c r="E31" s="77">
        <f t="shared" si="0"/>
        <v>0</v>
      </c>
      <c r="F31" s="36"/>
      <c r="G31" s="36"/>
    </row>
    <row r="32" spans="1:7" s="37" customFormat="1" ht="13.5" customHeight="1">
      <c r="A32" s="45">
        <v>13</v>
      </c>
      <c r="B32" s="79"/>
      <c r="C32" s="49"/>
      <c r="D32" s="49"/>
      <c r="E32" s="77">
        <f t="shared" si="0"/>
        <v>0</v>
      </c>
      <c r="F32" s="36"/>
      <c r="G32" s="36"/>
    </row>
    <row r="33" spans="1:7" s="37" customFormat="1" ht="13.5" customHeight="1">
      <c r="A33" s="45">
        <v>14</v>
      </c>
      <c r="B33" s="80" t="s">
        <v>43</v>
      </c>
      <c r="C33" s="49">
        <v>207</v>
      </c>
      <c r="D33" s="43">
        <v>210</v>
      </c>
      <c r="E33" s="77">
        <f t="shared" si="0"/>
        <v>3</v>
      </c>
      <c r="F33" s="36"/>
      <c r="G33" s="36"/>
    </row>
    <row r="34" spans="1:7" s="37" customFormat="1" ht="13.5" customHeight="1">
      <c r="A34" s="75" t="s">
        <v>1</v>
      </c>
      <c r="B34" s="76" t="s">
        <v>44</v>
      </c>
      <c r="C34" s="81">
        <f>C35+C36+C37+C38+C39+C40+C41+C44++C46+C47+C48+C49+C50+C51+C52+C53+C54+C55+C56+C57+C58+C59+C60+C62+C63+C64+C65+C66+C67+C68+C69+C70+C71+C72+C73+C74+C75+C76+C77+C79</f>
        <v>95218.3</v>
      </c>
      <c r="D34" s="81">
        <f>SUM(D35:D77)-D43</f>
        <v>95538.4</v>
      </c>
      <c r="E34" s="77">
        <f t="shared" si="0"/>
        <v>320.09999999999127</v>
      </c>
      <c r="F34" s="36"/>
      <c r="G34" s="36"/>
    </row>
    <row r="35" spans="1:7" s="37" customFormat="1" ht="15" customHeight="1">
      <c r="A35" s="45">
        <v>1</v>
      </c>
      <c r="B35" s="79" t="s">
        <v>108</v>
      </c>
      <c r="C35" s="56">
        <v>90518.3</v>
      </c>
      <c r="D35" s="56">
        <v>86277.4</v>
      </c>
      <c r="E35" s="77">
        <f t="shared" si="0"/>
        <v>-4240.900000000009</v>
      </c>
      <c r="F35" s="36"/>
      <c r="G35" s="36"/>
    </row>
    <row r="36" spans="1:7" s="47" customFormat="1" ht="15" customHeight="1">
      <c r="A36" s="45">
        <v>1.1</v>
      </c>
      <c r="B36" s="48" t="s">
        <v>98</v>
      </c>
      <c r="C36" s="49"/>
      <c r="D36" s="43"/>
      <c r="E36" s="77">
        <f t="shared" si="0"/>
        <v>0</v>
      </c>
      <c r="F36" s="46"/>
      <c r="G36" s="46"/>
    </row>
    <row r="37" spans="1:7" s="47" customFormat="1" ht="15" customHeight="1">
      <c r="A37" s="45">
        <v>1.1</v>
      </c>
      <c r="B37" s="48" t="s">
        <v>33</v>
      </c>
      <c r="C37" s="49"/>
      <c r="D37" s="43"/>
      <c r="E37" s="77">
        <f t="shared" si="0"/>
        <v>0</v>
      </c>
      <c r="F37" s="46"/>
      <c r="G37" s="46"/>
    </row>
    <row r="38" spans="1:7" s="37" customFormat="1" ht="13.5" customHeight="1">
      <c r="A38" s="45">
        <v>2</v>
      </c>
      <c r="B38" s="50" t="s">
        <v>12</v>
      </c>
      <c r="C38" s="56">
        <v>3800</v>
      </c>
      <c r="D38" s="56">
        <v>2954.8</v>
      </c>
      <c r="E38" s="77">
        <f t="shared" si="0"/>
        <v>-845.1999999999998</v>
      </c>
      <c r="F38" s="36"/>
      <c r="G38" s="36"/>
    </row>
    <row r="39" spans="1:7" s="37" customFormat="1" ht="13.5" customHeight="1">
      <c r="A39" s="45">
        <v>3</v>
      </c>
      <c r="B39" s="48" t="s">
        <v>11</v>
      </c>
      <c r="C39" s="49"/>
      <c r="D39" s="56">
        <v>4565.8</v>
      </c>
      <c r="E39" s="77">
        <f t="shared" si="0"/>
        <v>4565.8</v>
      </c>
      <c r="F39" s="36"/>
      <c r="G39" s="36"/>
    </row>
    <row r="40" spans="1:7" s="37" customFormat="1" ht="13.5" customHeight="1">
      <c r="A40" s="45">
        <v>4</v>
      </c>
      <c r="B40" s="48" t="s">
        <v>13</v>
      </c>
      <c r="C40" s="56">
        <v>120</v>
      </c>
      <c r="D40" s="56">
        <v>125.2</v>
      </c>
      <c r="E40" s="77">
        <f t="shared" si="0"/>
        <v>5.200000000000003</v>
      </c>
      <c r="F40" s="36"/>
      <c r="G40" s="36"/>
    </row>
    <row r="41" spans="1:7" s="37" customFormat="1" ht="13.5" customHeight="1">
      <c r="A41" s="45">
        <v>5</v>
      </c>
      <c r="B41" s="50" t="s">
        <v>14</v>
      </c>
      <c r="C41" s="49"/>
      <c r="D41" s="43"/>
      <c r="E41" s="77">
        <f t="shared" si="0"/>
        <v>0</v>
      </c>
      <c r="F41" s="36"/>
      <c r="G41" s="36"/>
    </row>
    <row r="42" spans="1:7" s="37" customFormat="1" ht="13.5" customHeight="1">
      <c r="A42" s="45">
        <v>6</v>
      </c>
      <c r="B42" s="20" t="s">
        <v>46</v>
      </c>
      <c r="C42" s="56"/>
      <c r="D42" s="56">
        <v>48</v>
      </c>
      <c r="E42" s="77">
        <f t="shared" si="0"/>
        <v>48</v>
      </c>
      <c r="F42" s="36"/>
      <c r="G42" s="36"/>
    </row>
    <row r="43" spans="1:7" s="37" customFormat="1" ht="13.5" customHeight="1">
      <c r="A43" s="45">
        <v>6</v>
      </c>
      <c r="B43" s="48" t="s">
        <v>18</v>
      </c>
      <c r="C43" s="82">
        <f>C44+C45+C46</f>
        <v>200</v>
      </c>
      <c r="D43" s="82">
        <f>D44+D45+D46</f>
        <v>189.7</v>
      </c>
      <c r="E43" s="77">
        <f t="shared" si="0"/>
        <v>-10.300000000000011</v>
      </c>
      <c r="F43" s="36"/>
      <c r="G43" s="36"/>
    </row>
    <row r="44" spans="1:7" s="47" customFormat="1" ht="13.5" customHeight="1">
      <c r="A44" s="45">
        <v>6.1</v>
      </c>
      <c r="B44" s="48" t="s">
        <v>15</v>
      </c>
      <c r="C44" s="56">
        <v>79</v>
      </c>
      <c r="D44" s="56">
        <v>68.7</v>
      </c>
      <c r="E44" s="77">
        <f t="shared" si="0"/>
        <v>-10.299999999999997</v>
      </c>
      <c r="F44" s="46"/>
      <c r="G44" s="46"/>
    </row>
    <row r="45" spans="1:7" s="47" customFormat="1" ht="13.5" customHeight="1">
      <c r="A45" s="45">
        <v>6.2</v>
      </c>
      <c r="B45" s="50" t="s">
        <v>16</v>
      </c>
      <c r="C45" s="56"/>
      <c r="D45" s="56"/>
      <c r="E45" s="77">
        <f t="shared" si="0"/>
        <v>0</v>
      </c>
      <c r="F45" s="46"/>
      <c r="G45" s="46"/>
    </row>
    <row r="46" spans="1:7" s="47" customFormat="1" ht="13.5" customHeight="1">
      <c r="A46" s="45">
        <v>7.3</v>
      </c>
      <c r="B46" s="50" t="s">
        <v>47</v>
      </c>
      <c r="C46" s="56">
        <v>121</v>
      </c>
      <c r="D46" s="56">
        <v>121</v>
      </c>
      <c r="E46" s="77">
        <f t="shared" si="0"/>
        <v>0</v>
      </c>
      <c r="F46" s="46"/>
      <c r="G46" s="46"/>
    </row>
    <row r="47" spans="1:7" s="47" customFormat="1" ht="13.5" customHeight="1">
      <c r="A47" s="45">
        <v>8</v>
      </c>
      <c r="B47" s="51" t="s">
        <v>48</v>
      </c>
      <c r="C47" s="49"/>
      <c r="D47" s="43"/>
      <c r="E47" s="77">
        <f t="shared" si="0"/>
        <v>0</v>
      </c>
      <c r="F47" s="46"/>
      <c r="G47" s="46"/>
    </row>
    <row r="48" spans="1:7" s="37" customFormat="1" ht="13.5" customHeight="1">
      <c r="A48" s="45">
        <v>9</v>
      </c>
      <c r="B48" s="51" t="s">
        <v>49</v>
      </c>
      <c r="C48" s="49"/>
      <c r="D48" s="43"/>
      <c r="E48" s="77">
        <f t="shared" si="0"/>
        <v>0</v>
      </c>
      <c r="F48" s="36"/>
      <c r="G48" s="36"/>
    </row>
    <row r="49" spans="1:7" s="37" customFormat="1" ht="13.5" customHeight="1">
      <c r="A49" s="45">
        <v>7</v>
      </c>
      <c r="B49" s="51" t="s">
        <v>19</v>
      </c>
      <c r="C49" s="56">
        <v>230</v>
      </c>
      <c r="D49" s="56">
        <v>293</v>
      </c>
      <c r="E49" s="77">
        <f t="shared" si="0"/>
        <v>63</v>
      </c>
      <c r="F49" s="36"/>
      <c r="G49" s="36"/>
    </row>
    <row r="50" spans="1:7" s="37" customFormat="1" ht="13.5" customHeight="1">
      <c r="A50" s="45">
        <v>8</v>
      </c>
      <c r="B50" s="51" t="s">
        <v>20</v>
      </c>
      <c r="C50" s="56">
        <v>200</v>
      </c>
      <c r="D50" s="56">
        <v>173.7</v>
      </c>
      <c r="E50" s="77">
        <f t="shared" si="0"/>
        <v>-26.30000000000001</v>
      </c>
      <c r="F50" s="36"/>
      <c r="G50" s="36"/>
    </row>
    <row r="51" spans="1:7" s="37" customFormat="1" ht="13.5" customHeight="1">
      <c r="A51" s="45">
        <v>9</v>
      </c>
      <c r="B51" s="51" t="s">
        <v>50</v>
      </c>
      <c r="C51" s="49"/>
      <c r="D51" s="43"/>
      <c r="E51" s="77">
        <f t="shared" si="0"/>
        <v>0</v>
      </c>
      <c r="F51" s="36"/>
      <c r="G51" s="36"/>
    </row>
    <row r="52" spans="1:7" s="37" customFormat="1" ht="13.5" customHeight="1">
      <c r="A52" s="45">
        <v>10</v>
      </c>
      <c r="B52" s="51" t="s">
        <v>51</v>
      </c>
      <c r="C52" s="49"/>
      <c r="D52" s="43">
        <v>37</v>
      </c>
      <c r="E52" s="77">
        <f t="shared" si="0"/>
        <v>37</v>
      </c>
      <c r="F52" s="36"/>
      <c r="G52" s="36"/>
    </row>
    <row r="53" spans="1:7" s="37" customFormat="1" ht="13.5" customHeight="1">
      <c r="A53" s="45">
        <v>11</v>
      </c>
      <c r="B53" s="51" t="s">
        <v>52</v>
      </c>
      <c r="C53" s="49"/>
      <c r="D53" s="43"/>
      <c r="E53" s="77">
        <f t="shared" si="0"/>
        <v>0</v>
      </c>
      <c r="F53" s="36"/>
      <c r="G53" s="36"/>
    </row>
    <row r="54" spans="1:7" s="37" customFormat="1" ht="13.5" customHeight="1">
      <c r="A54" s="45">
        <v>12</v>
      </c>
      <c r="B54" s="51" t="s">
        <v>53</v>
      </c>
      <c r="C54" s="49"/>
      <c r="D54" s="43"/>
      <c r="E54" s="77">
        <f t="shared" si="0"/>
        <v>0</v>
      </c>
      <c r="F54" s="36"/>
      <c r="G54" s="36"/>
    </row>
    <row r="55" spans="1:7" s="37" customFormat="1" ht="13.5" customHeight="1">
      <c r="A55" s="45">
        <v>13</v>
      </c>
      <c r="B55" s="51" t="s">
        <v>54</v>
      </c>
      <c r="C55" s="54"/>
      <c r="D55" s="43"/>
      <c r="E55" s="77">
        <f t="shared" si="0"/>
        <v>0</v>
      </c>
      <c r="F55" s="36"/>
      <c r="G55" s="36"/>
    </row>
    <row r="56" spans="1:7" s="37" customFormat="1" ht="13.5" customHeight="1">
      <c r="A56" s="45">
        <v>14</v>
      </c>
      <c r="B56" s="51" t="s">
        <v>21</v>
      </c>
      <c r="C56" s="54"/>
      <c r="D56" s="43">
        <v>146.9</v>
      </c>
      <c r="E56" s="77">
        <f t="shared" si="0"/>
        <v>146.9</v>
      </c>
      <c r="F56" s="36"/>
      <c r="G56" s="36"/>
    </row>
    <row r="57" spans="1:7" s="37" customFormat="1" ht="13.5" customHeight="1">
      <c r="A57" s="45">
        <v>15</v>
      </c>
      <c r="B57" s="51" t="s">
        <v>55</v>
      </c>
      <c r="C57" s="54"/>
      <c r="D57" s="43"/>
      <c r="E57" s="77">
        <f t="shared" si="0"/>
        <v>0</v>
      </c>
      <c r="F57" s="36"/>
      <c r="G57" s="36"/>
    </row>
    <row r="58" spans="1:7" s="37" customFormat="1" ht="13.5" customHeight="1">
      <c r="A58" s="45">
        <v>16</v>
      </c>
      <c r="B58" s="51" t="s">
        <v>56</v>
      </c>
      <c r="C58" s="83"/>
      <c r="D58" s="43"/>
      <c r="E58" s="77">
        <f t="shared" si="0"/>
        <v>0</v>
      </c>
      <c r="F58" s="36"/>
      <c r="G58" s="36"/>
    </row>
    <row r="59" spans="1:7" s="37" customFormat="1" ht="13.5" customHeight="1">
      <c r="A59" s="45">
        <v>17</v>
      </c>
      <c r="B59" s="51" t="s">
        <v>57</v>
      </c>
      <c r="C59" s="54"/>
      <c r="D59" s="43"/>
      <c r="E59" s="77">
        <f t="shared" si="0"/>
        <v>0</v>
      </c>
      <c r="F59" s="36"/>
      <c r="G59" s="36"/>
    </row>
    <row r="60" spans="1:7" s="37" customFormat="1" ht="13.5" customHeight="1">
      <c r="A60" s="45">
        <v>18</v>
      </c>
      <c r="B60" s="51" t="s">
        <v>58</v>
      </c>
      <c r="C60" s="56">
        <v>150</v>
      </c>
      <c r="D60" s="56">
        <v>131</v>
      </c>
      <c r="E60" s="77">
        <f t="shared" si="0"/>
        <v>-19</v>
      </c>
      <c r="F60" s="36"/>
      <c r="G60" s="36"/>
    </row>
    <row r="61" spans="1:7" s="37" customFormat="1" ht="13.5" customHeight="1">
      <c r="A61" s="45">
        <v>19</v>
      </c>
      <c r="B61" s="51" t="s">
        <v>125</v>
      </c>
      <c r="C61" s="54"/>
      <c r="D61" s="43"/>
      <c r="E61" s="77">
        <f t="shared" si="0"/>
        <v>0</v>
      </c>
      <c r="F61" s="36"/>
      <c r="G61" s="36"/>
    </row>
    <row r="62" spans="1:7" s="37" customFormat="1" ht="13.5" customHeight="1">
      <c r="A62" s="45">
        <v>20</v>
      </c>
      <c r="B62" s="51" t="s">
        <v>59</v>
      </c>
      <c r="C62" s="54"/>
      <c r="D62" s="43">
        <v>3</v>
      </c>
      <c r="E62" s="77">
        <f t="shared" si="0"/>
        <v>3</v>
      </c>
      <c r="F62" s="36"/>
      <c r="G62" s="36"/>
    </row>
    <row r="63" spans="1:7" s="37" customFormat="1" ht="13.5" customHeight="1">
      <c r="A63" s="45">
        <v>21</v>
      </c>
      <c r="B63" s="51" t="s">
        <v>60</v>
      </c>
      <c r="C63" s="54"/>
      <c r="D63" s="43">
        <v>64</v>
      </c>
      <c r="E63" s="77">
        <f t="shared" si="0"/>
        <v>64</v>
      </c>
      <c r="F63" s="36"/>
      <c r="G63" s="36"/>
    </row>
    <row r="64" spans="1:7" s="37" customFormat="1" ht="13.5" customHeight="1">
      <c r="A64" s="45">
        <v>22</v>
      </c>
      <c r="B64" s="51" t="s">
        <v>61</v>
      </c>
      <c r="C64" s="54"/>
      <c r="D64" s="43">
        <v>48</v>
      </c>
      <c r="E64" s="77">
        <f t="shared" si="0"/>
        <v>48</v>
      </c>
      <c r="F64" s="36"/>
      <c r="G64" s="36"/>
    </row>
    <row r="65" spans="1:7" s="37" customFormat="1" ht="13.5" customHeight="1">
      <c r="A65" s="45">
        <v>23</v>
      </c>
      <c r="B65" s="51" t="s">
        <v>63</v>
      </c>
      <c r="C65" s="54"/>
      <c r="D65" s="43"/>
      <c r="E65" s="77">
        <f t="shared" si="0"/>
        <v>0</v>
      </c>
      <c r="F65" s="36"/>
      <c r="G65" s="36"/>
    </row>
    <row r="66" spans="1:7" s="37" customFormat="1" ht="13.5" customHeight="1">
      <c r="A66" s="45">
        <v>24</v>
      </c>
      <c r="B66" s="51" t="s">
        <v>64</v>
      </c>
      <c r="C66" s="54"/>
      <c r="D66" s="43">
        <v>206</v>
      </c>
      <c r="E66" s="77">
        <f t="shared" si="0"/>
        <v>206</v>
      </c>
      <c r="F66" s="36"/>
      <c r="G66" s="36"/>
    </row>
    <row r="67" spans="1:7" s="37" customFormat="1" ht="13.5" customHeight="1">
      <c r="A67" s="45">
        <v>25</v>
      </c>
      <c r="B67" s="78" t="s">
        <v>105</v>
      </c>
      <c r="C67" s="54"/>
      <c r="D67" s="43"/>
      <c r="E67" s="77">
        <f t="shared" si="0"/>
        <v>0</v>
      </c>
      <c r="F67" s="36"/>
      <c r="G67" s="36"/>
    </row>
    <row r="68" spans="1:7" s="37" customFormat="1" ht="13.5" customHeight="1">
      <c r="A68" s="45">
        <v>26</v>
      </c>
      <c r="B68" s="78" t="s">
        <v>122</v>
      </c>
      <c r="C68" s="54"/>
      <c r="D68" s="43">
        <v>217.1</v>
      </c>
      <c r="E68" s="77">
        <f t="shared" si="0"/>
        <v>217.1</v>
      </c>
      <c r="F68" s="36"/>
      <c r="G68" s="36"/>
    </row>
    <row r="69" spans="1:7" s="37" customFormat="1" ht="13.5" customHeight="1">
      <c r="A69" s="45">
        <v>27</v>
      </c>
      <c r="B69" s="78" t="s">
        <v>123</v>
      </c>
      <c r="C69" s="54"/>
      <c r="D69" s="43">
        <v>15.8</v>
      </c>
      <c r="E69" s="77">
        <f t="shared" si="0"/>
        <v>15.8</v>
      </c>
      <c r="F69" s="36"/>
      <c r="G69" s="36"/>
    </row>
    <row r="70" spans="1:7" s="37" customFormat="1" ht="13.5" customHeight="1">
      <c r="A70" s="45">
        <v>28</v>
      </c>
      <c r="B70" s="78" t="s">
        <v>124</v>
      </c>
      <c r="C70" s="54"/>
      <c r="D70" s="43"/>
      <c r="E70" s="77">
        <f t="shared" si="0"/>
        <v>0</v>
      </c>
      <c r="F70" s="36"/>
      <c r="G70" s="36"/>
    </row>
    <row r="71" spans="1:7" s="37" customFormat="1" ht="13.5" customHeight="1">
      <c r="A71" s="45">
        <v>29</v>
      </c>
      <c r="B71" s="78" t="s">
        <v>126</v>
      </c>
      <c r="C71" s="54"/>
      <c r="D71" s="43"/>
      <c r="E71" s="77">
        <f t="shared" si="0"/>
        <v>0</v>
      </c>
      <c r="F71" s="36"/>
      <c r="G71" s="36"/>
    </row>
    <row r="72" spans="1:7" s="37" customFormat="1" ht="13.5" customHeight="1">
      <c r="A72" s="45">
        <v>30</v>
      </c>
      <c r="B72" s="51" t="s">
        <v>27</v>
      </c>
      <c r="C72" s="54"/>
      <c r="D72" s="43"/>
      <c r="E72" s="77">
        <f aca="true" t="shared" si="1" ref="E72:E79">D72-C72</f>
        <v>0</v>
      </c>
      <c r="F72" s="36"/>
      <c r="G72" s="36"/>
    </row>
    <row r="73" spans="1:7" s="47" customFormat="1" ht="13.5" customHeight="1">
      <c r="A73" s="43">
        <v>30.1</v>
      </c>
      <c r="B73" s="51" t="s">
        <v>28</v>
      </c>
      <c r="C73" s="54"/>
      <c r="D73" s="43"/>
      <c r="E73" s="77">
        <f t="shared" si="1"/>
        <v>0</v>
      </c>
      <c r="F73" s="46"/>
      <c r="G73" s="46"/>
    </row>
    <row r="74" spans="1:7" s="37" customFormat="1" ht="13.5" customHeight="1">
      <c r="A74" s="45">
        <v>31</v>
      </c>
      <c r="B74" s="51" t="s">
        <v>65</v>
      </c>
      <c r="C74" s="83"/>
      <c r="D74" s="43"/>
      <c r="E74" s="77">
        <f t="shared" si="1"/>
        <v>0</v>
      </c>
      <c r="F74" s="36"/>
      <c r="G74" s="36"/>
    </row>
    <row r="75" spans="1:7" s="37" customFormat="1" ht="13.5" customHeight="1">
      <c r="A75" s="45">
        <v>32</v>
      </c>
      <c r="B75" s="51" t="s">
        <v>106</v>
      </c>
      <c r="C75" s="83"/>
      <c r="D75" s="43">
        <v>42</v>
      </c>
      <c r="E75" s="77">
        <f t="shared" si="1"/>
        <v>42</v>
      </c>
      <c r="F75" s="36"/>
      <c r="G75" s="36"/>
    </row>
    <row r="76" spans="1:7" s="37" customFormat="1" ht="13.5" customHeight="1">
      <c r="A76" s="45">
        <v>33</v>
      </c>
      <c r="B76" s="51" t="s">
        <v>29</v>
      </c>
      <c r="C76" s="54"/>
      <c r="D76" s="43"/>
      <c r="E76" s="77">
        <f t="shared" si="1"/>
        <v>0</v>
      </c>
      <c r="F76" s="36"/>
      <c r="G76" s="36"/>
    </row>
    <row r="77" spans="1:7" s="37" customFormat="1" ht="13.5" customHeight="1">
      <c r="A77" s="45">
        <v>34</v>
      </c>
      <c r="B77" s="84" t="s">
        <v>31</v>
      </c>
      <c r="C77" s="43"/>
      <c r="D77" s="43"/>
      <c r="E77" s="77">
        <f t="shared" si="1"/>
        <v>0</v>
      </c>
      <c r="F77" s="36"/>
      <c r="G77" s="36"/>
    </row>
    <row r="78" spans="1:7" s="37" customFormat="1" ht="13.5" customHeight="1">
      <c r="A78" s="45"/>
      <c r="B78" s="84" t="s">
        <v>8</v>
      </c>
      <c r="C78" s="43"/>
      <c r="D78" s="43">
        <v>706.3</v>
      </c>
      <c r="E78" s="77">
        <f t="shared" si="1"/>
        <v>706.3</v>
      </c>
      <c r="F78" s="36"/>
      <c r="G78" s="36"/>
    </row>
    <row r="79" spans="1:7" s="53" customFormat="1" ht="13.5" customHeight="1">
      <c r="A79" s="75"/>
      <c r="B79" s="85" t="s">
        <v>30</v>
      </c>
      <c r="C79" s="77"/>
      <c r="D79" s="77"/>
      <c r="E79" s="77">
        <f t="shared" si="1"/>
        <v>0</v>
      </c>
      <c r="F79" s="52"/>
      <c r="G79" s="52"/>
    </row>
    <row r="80" spans="1:7" s="37" customFormat="1" ht="13.5">
      <c r="A80" s="86"/>
      <c r="B80" s="87"/>
      <c r="C80" s="87"/>
      <c r="D80" s="87"/>
      <c r="E80" s="87"/>
      <c r="F80" s="36"/>
      <c r="G80" s="36"/>
    </row>
    <row r="81" spans="1:7" s="37" customFormat="1" ht="13.5">
      <c r="A81" s="86"/>
      <c r="B81" s="87"/>
      <c r="C81" s="87"/>
      <c r="D81" s="87"/>
      <c r="E81" s="87"/>
      <c r="F81" s="36"/>
      <c r="G81" s="36"/>
    </row>
    <row r="82" spans="1:7" s="37" customFormat="1" ht="15">
      <c r="A82" s="86"/>
      <c r="B82" s="88" t="s">
        <v>68</v>
      </c>
      <c r="C82" s="89"/>
      <c r="D82" s="131" t="s">
        <v>128</v>
      </c>
      <c r="E82" s="131"/>
      <c r="F82" s="36"/>
      <c r="G82" s="36"/>
    </row>
    <row r="83" spans="1:7" s="37" customFormat="1" ht="15">
      <c r="A83" s="86"/>
      <c r="B83" s="90"/>
      <c r="C83" s="87"/>
      <c r="D83" s="130" t="s">
        <v>67</v>
      </c>
      <c r="E83" s="130"/>
      <c r="F83" s="36"/>
      <c r="G83" s="36"/>
    </row>
    <row r="84" spans="1:7" s="37" customFormat="1" ht="15">
      <c r="A84" s="86"/>
      <c r="B84" s="88" t="s">
        <v>69</v>
      </c>
      <c r="C84" s="89"/>
      <c r="D84" s="131" t="s">
        <v>129</v>
      </c>
      <c r="E84" s="131"/>
      <c r="F84" s="36"/>
      <c r="G84" s="36"/>
    </row>
    <row r="85" spans="1:7" s="37" customFormat="1" ht="13.5">
      <c r="A85" s="86"/>
      <c r="B85" s="87"/>
      <c r="C85" s="87"/>
      <c r="D85" s="133" t="s">
        <v>67</v>
      </c>
      <c r="E85" s="133"/>
      <c r="F85" s="36"/>
      <c r="G85" s="36"/>
    </row>
    <row r="86" spans="1:7" s="37" customFormat="1" ht="13.5">
      <c r="A86" s="86"/>
      <c r="B86" s="91" t="s">
        <v>70</v>
      </c>
      <c r="C86" s="87"/>
      <c r="D86" s="87"/>
      <c r="E86" s="87"/>
      <c r="F86" s="36"/>
      <c r="G86" s="36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19" right="0.22" top="0.2" bottom="0.2" header="0.19" footer="0.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69">
      <selection activeCell="D100" sqref="D100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36" t="s">
        <v>95</v>
      </c>
      <c r="B1" s="136"/>
      <c r="C1" s="136"/>
      <c r="D1" s="136"/>
      <c r="E1" s="136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28" t="s">
        <v>127</v>
      </c>
      <c r="B2" s="128"/>
      <c r="C2" s="128"/>
      <c r="D2" s="128"/>
      <c r="E2" s="128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37" t="s">
        <v>112</v>
      </c>
      <c r="B3" s="137"/>
      <c r="C3" s="137"/>
      <c r="D3" s="137"/>
      <c r="E3" s="137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5"/>
      <c r="D4" s="55"/>
      <c r="E4" s="99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0" t="s">
        <v>109</v>
      </c>
      <c r="D5" s="100" t="s">
        <v>110</v>
      </c>
      <c r="E5" s="92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58" t="s">
        <v>0</v>
      </c>
      <c r="B6" s="59" t="s">
        <v>6</v>
      </c>
      <c r="C6" s="93">
        <v>207</v>
      </c>
      <c r="D6" s="93">
        <v>207</v>
      </c>
      <c r="E6" s="60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58" t="s">
        <v>1</v>
      </c>
      <c r="B7" s="59" t="s">
        <v>76</v>
      </c>
      <c r="C7" s="94">
        <f>C8+C22+C23+C24+C25+C26+C27+C28+C29+C30+C31+C32+C33+C34+C6</f>
        <v>95218.29999999999</v>
      </c>
      <c r="D7" s="94">
        <f>D8+D22+D23+D24+D25+D26+D27+D28+D29+D30+D31+D32+D33+D34+D6</f>
        <v>96244.70000000001</v>
      </c>
      <c r="E7" s="60">
        <f aca="true" t="shared" si="0" ref="E7:E70">D7-C7</f>
        <v>1026.4000000000233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1" t="s">
        <v>35</v>
      </c>
      <c r="C8" s="56">
        <f>C9+C10+C11+C12+C13+C16+C19+C20+C21</f>
        <v>95011.29999999999</v>
      </c>
      <c r="D8" s="56">
        <f>D9+D10+D11+D12+D13+D16+D19+D20+D21</f>
        <v>96034.70000000001</v>
      </c>
      <c r="E8" s="60">
        <f t="shared" si="0"/>
        <v>1023.4000000000233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1">
        <v>1.1</v>
      </c>
      <c r="B9" s="102" t="s">
        <v>114</v>
      </c>
      <c r="C9" s="56">
        <v>32223.4</v>
      </c>
      <c r="D9" s="22">
        <v>33074.5</v>
      </c>
      <c r="E9" s="60">
        <f t="shared" si="0"/>
        <v>851.0999999999985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1">
        <v>1.2</v>
      </c>
      <c r="B10" s="102" t="s">
        <v>115</v>
      </c>
      <c r="C10" s="56">
        <v>46794.5</v>
      </c>
      <c r="D10" s="22">
        <v>46838.1</v>
      </c>
      <c r="E10" s="60">
        <f t="shared" si="0"/>
        <v>43.599999999998545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1">
        <v>1.3</v>
      </c>
      <c r="B11" s="102" t="s">
        <v>116</v>
      </c>
      <c r="C11" s="56">
        <v>15843.2</v>
      </c>
      <c r="D11" s="22">
        <v>15778.1</v>
      </c>
      <c r="E11" s="60">
        <f t="shared" si="0"/>
        <v>-65.10000000000036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1">
        <v>1.4</v>
      </c>
      <c r="B12" s="102" t="s">
        <v>118</v>
      </c>
      <c r="C12" s="56"/>
      <c r="D12" s="22"/>
      <c r="E12" s="60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1">
        <v>1.5</v>
      </c>
      <c r="B13" s="102" t="s">
        <v>117</v>
      </c>
      <c r="C13" s="56">
        <f>C14+C15</f>
        <v>0</v>
      </c>
      <c r="D13" s="56">
        <f>D14+D15</f>
        <v>0</v>
      </c>
      <c r="E13" s="60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1"/>
      <c r="B14" s="102" t="s">
        <v>114</v>
      </c>
      <c r="C14" s="56"/>
      <c r="D14" s="22"/>
      <c r="E14" s="60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1"/>
      <c r="B15" s="102" t="s">
        <v>115</v>
      </c>
      <c r="C15" s="56"/>
      <c r="D15" s="22"/>
      <c r="E15" s="60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1">
        <v>1.6</v>
      </c>
      <c r="B16" s="102" t="s">
        <v>119</v>
      </c>
      <c r="C16" s="56">
        <f>C17+C18</f>
        <v>0</v>
      </c>
      <c r="D16" s="56">
        <f>D17+D18</f>
        <v>0</v>
      </c>
      <c r="E16" s="60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1"/>
      <c r="B17" s="102" t="s">
        <v>114</v>
      </c>
      <c r="C17" s="56"/>
      <c r="D17" s="22"/>
      <c r="E17" s="60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1"/>
      <c r="B18" s="102" t="s">
        <v>115</v>
      </c>
      <c r="C18" s="56"/>
      <c r="D18" s="22"/>
      <c r="E18" s="60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1">
        <v>1.7</v>
      </c>
      <c r="B19" s="102" t="s">
        <v>120</v>
      </c>
      <c r="C19" s="56">
        <v>150.2</v>
      </c>
      <c r="D19" s="22">
        <v>138</v>
      </c>
      <c r="E19" s="60">
        <f t="shared" si="0"/>
        <v>-12.199999999999989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1">
        <v>1.8</v>
      </c>
      <c r="B20" s="102" t="s">
        <v>121</v>
      </c>
      <c r="C20" s="56"/>
      <c r="D20" s="22"/>
      <c r="E20" s="60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1">
        <v>1.9</v>
      </c>
      <c r="B21" s="103" t="s">
        <v>36</v>
      </c>
      <c r="C21" s="56"/>
      <c r="D21" s="22">
        <v>206</v>
      </c>
      <c r="E21" s="60">
        <f t="shared" si="0"/>
        <v>206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56"/>
      <c r="D22" s="56"/>
      <c r="E22" s="60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56"/>
      <c r="D23" s="56"/>
      <c r="E23" s="60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56"/>
      <c r="D24" s="56"/>
      <c r="E24" s="60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56"/>
      <c r="D25" s="56"/>
      <c r="E25" s="60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56"/>
      <c r="D26" s="56"/>
      <c r="E26" s="60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56"/>
      <c r="D27" s="56"/>
      <c r="E27" s="60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56"/>
      <c r="D28" s="56"/>
      <c r="E28" s="60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56"/>
      <c r="D29" s="56"/>
      <c r="E29" s="60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56"/>
      <c r="D30" s="56"/>
      <c r="E30" s="60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2"/>
      <c r="C31" s="56"/>
      <c r="D31" s="56"/>
      <c r="E31" s="60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2"/>
      <c r="C32" s="56"/>
      <c r="D32" s="56"/>
      <c r="E32" s="60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2"/>
      <c r="C33" s="56"/>
      <c r="D33" s="56"/>
      <c r="E33" s="60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56">
        <v>0</v>
      </c>
      <c r="D34" s="56">
        <v>3</v>
      </c>
      <c r="E34" s="60">
        <f t="shared" si="0"/>
        <v>3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58" t="s">
        <v>2</v>
      </c>
      <c r="B35" s="59" t="s">
        <v>7</v>
      </c>
      <c r="C35" s="94">
        <f>C36+C84</f>
        <v>95218.3</v>
      </c>
      <c r="D35" s="94">
        <f>D36</f>
        <v>95538.4</v>
      </c>
      <c r="E35" s="60">
        <f t="shared" si="0"/>
        <v>320.09999999999127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3" t="s">
        <v>79</v>
      </c>
      <c r="B36" s="59" t="s">
        <v>80</v>
      </c>
      <c r="C36" s="94">
        <f>C37+C38+C39+C40+C41+C42+C43+C44+C45+C46+C47+C48+C49+C50+C51+C52+C53+C54+C55+C56+C57+C58+C59+C60+C61+C62+C63+C64+C65+C66+C67+C68+C69+C70+C71+C72+C73+C74+C75+C76+C77+C78+C79+C80+C82+C83</f>
        <v>95218.3</v>
      </c>
      <c r="D36" s="94">
        <f>D37+D38+D39+D40+D41+D42+D43+D44+D45+D46+D47+D48+D49+D50+D51+D52+D53+D54+D55+D56+D57+D58+D59+D60+D61+D62+D63+D64+D65+D66+D67+D68+D69+D70+D71+D72+D73+D74+D75+D76+D77+D78+D79+D80+D82+D83+D81</f>
        <v>95538.4</v>
      </c>
      <c r="E36" s="60">
        <f t="shared" si="0"/>
        <v>320.09999999999127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2" t="s">
        <v>108</v>
      </c>
      <c r="C37" s="56">
        <v>90518.3</v>
      </c>
      <c r="D37" s="56">
        <v>86277.4</v>
      </c>
      <c r="E37" s="60">
        <f t="shared" si="0"/>
        <v>-4240.900000000009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56"/>
      <c r="D38" s="56"/>
      <c r="E38" s="60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56"/>
      <c r="D39" s="56"/>
      <c r="E39" s="60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56">
        <v>3800</v>
      </c>
      <c r="D40" s="56">
        <v>2954.8</v>
      </c>
      <c r="E40" s="60">
        <f t="shared" si="0"/>
        <v>-845.1999999999998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56"/>
      <c r="D41" s="56">
        <v>4565.8</v>
      </c>
      <c r="E41" s="60">
        <f t="shared" si="0"/>
        <v>4565.8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56">
        <v>120</v>
      </c>
      <c r="D42" s="56">
        <v>125.2</v>
      </c>
      <c r="E42" s="60">
        <f t="shared" si="0"/>
        <v>5.200000000000003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56"/>
      <c r="D43" s="56"/>
      <c r="E43" s="60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56"/>
      <c r="D44" s="56">
        <v>48</v>
      </c>
      <c r="E44" s="60">
        <f t="shared" si="0"/>
        <v>48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95"/>
      <c r="D45" s="95"/>
      <c r="E45" s="60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56">
        <v>79</v>
      </c>
      <c r="D46" s="56">
        <v>68.7</v>
      </c>
      <c r="E46" s="60">
        <f t="shared" si="0"/>
        <v>-10.299999999999997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56"/>
      <c r="D47" s="56"/>
      <c r="E47" s="60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56">
        <v>121</v>
      </c>
      <c r="D48" s="56">
        <v>121</v>
      </c>
      <c r="E48" s="60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64" t="s">
        <v>48</v>
      </c>
      <c r="C49" s="56"/>
      <c r="D49" s="56"/>
      <c r="E49" s="60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64" t="s">
        <v>49</v>
      </c>
      <c r="C50" s="56"/>
      <c r="D50" s="56"/>
      <c r="E50" s="60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64" t="s">
        <v>19</v>
      </c>
      <c r="C51" s="56">
        <v>230</v>
      </c>
      <c r="D51" s="56">
        <v>293</v>
      </c>
      <c r="E51" s="60">
        <f t="shared" si="0"/>
        <v>63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64" t="s">
        <v>20</v>
      </c>
      <c r="C52" s="56">
        <v>200</v>
      </c>
      <c r="D52" s="56">
        <v>173.7</v>
      </c>
      <c r="E52" s="60">
        <f t="shared" si="0"/>
        <v>-26.30000000000001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64" t="s">
        <v>50</v>
      </c>
      <c r="C53" s="56"/>
      <c r="D53" s="56"/>
      <c r="E53" s="60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64" t="s">
        <v>51</v>
      </c>
      <c r="C54" s="56"/>
      <c r="D54" s="56">
        <v>37</v>
      </c>
      <c r="E54" s="60">
        <f t="shared" si="0"/>
        <v>37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64" t="s">
        <v>52</v>
      </c>
      <c r="C55" s="56"/>
      <c r="D55" s="56"/>
      <c r="E55" s="60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64" t="s">
        <v>53</v>
      </c>
      <c r="C56" s="56"/>
      <c r="D56" s="56"/>
      <c r="E56" s="60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64" t="s">
        <v>54</v>
      </c>
      <c r="C57" s="56"/>
      <c r="D57" s="56"/>
      <c r="E57" s="60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64" t="s">
        <v>21</v>
      </c>
      <c r="C58" s="56"/>
      <c r="D58" s="56">
        <v>146.9</v>
      </c>
      <c r="E58" s="60">
        <f t="shared" si="0"/>
        <v>146.9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64" t="s">
        <v>55</v>
      </c>
      <c r="C59" s="56"/>
      <c r="D59" s="56"/>
      <c r="E59" s="60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64" t="s">
        <v>56</v>
      </c>
      <c r="C60" s="56"/>
      <c r="D60" s="56"/>
      <c r="E60" s="60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64" t="s">
        <v>57</v>
      </c>
      <c r="C61" s="56"/>
      <c r="D61" s="56"/>
      <c r="E61" s="60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64" t="s">
        <v>58</v>
      </c>
      <c r="C62" s="56">
        <v>150</v>
      </c>
      <c r="D62" s="56">
        <v>131</v>
      </c>
      <c r="E62" s="60">
        <f t="shared" si="0"/>
        <v>-19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64" t="s">
        <v>59</v>
      </c>
      <c r="C63" s="56"/>
      <c r="D63" s="56">
        <v>3</v>
      </c>
      <c r="E63" s="60">
        <f t="shared" si="0"/>
        <v>3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64" t="s">
        <v>60</v>
      </c>
      <c r="C64" s="56"/>
      <c r="D64" s="56">
        <v>64</v>
      </c>
      <c r="E64" s="60">
        <f t="shared" si="0"/>
        <v>64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64" t="s">
        <v>61</v>
      </c>
      <c r="C65" s="56"/>
      <c r="D65" s="56">
        <v>48</v>
      </c>
      <c r="E65" s="60">
        <f t="shared" si="0"/>
        <v>48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64" t="s">
        <v>62</v>
      </c>
      <c r="C66" s="56"/>
      <c r="D66" s="56"/>
      <c r="E66" s="60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64" t="s">
        <v>63</v>
      </c>
      <c r="C67" s="56"/>
      <c r="D67" s="56"/>
      <c r="E67" s="60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64" t="s">
        <v>64</v>
      </c>
      <c r="C68" s="56"/>
      <c r="D68" s="56">
        <v>206</v>
      </c>
      <c r="E68" s="60">
        <f t="shared" si="0"/>
        <v>206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1" t="s">
        <v>105</v>
      </c>
      <c r="C69" s="56"/>
      <c r="D69" s="56"/>
      <c r="E69" s="60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1"/>
      <c r="C70" s="56"/>
      <c r="D70" s="56"/>
      <c r="E70" s="60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1"/>
      <c r="C71" s="56"/>
      <c r="D71" s="56"/>
      <c r="E71" s="60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1"/>
      <c r="C72" s="56"/>
      <c r="D72" s="56"/>
      <c r="E72" s="60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1"/>
      <c r="C73" s="56"/>
      <c r="D73" s="56"/>
      <c r="E73" s="60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64" t="s">
        <v>22</v>
      </c>
      <c r="C74" s="95"/>
      <c r="D74" s="95"/>
      <c r="E74" s="60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56"/>
      <c r="D75" s="56"/>
      <c r="E75" s="60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56"/>
      <c r="D76" s="56"/>
      <c r="E76" s="60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56"/>
      <c r="D77" s="56"/>
      <c r="E77" s="60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106</v>
      </c>
      <c r="C78" s="56"/>
      <c r="D78" s="56">
        <v>42</v>
      </c>
      <c r="E78" s="60">
        <f t="shared" si="1"/>
        <v>42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64" t="s">
        <v>17</v>
      </c>
      <c r="C79" s="56"/>
      <c r="D79" s="56"/>
      <c r="E79" s="60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56"/>
      <c r="D80" s="56"/>
      <c r="E80" s="60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3" t="s">
        <v>122</v>
      </c>
      <c r="C81" s="56"/>
      <c r="D81" s="56">
        <v>217.1</v>
      </c>
      <c r="E81" s="60">
        <f t="shared" si="1"/>
        <v>217.1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3" t="s">
        <v>123</v>
      </c>
      <c r="C82" s="56"/>
      <c r="D82" s="56">
        <v>15.8</v>
      </c>
      <c r="E82" s="60">
        <f t="shared" si="1"/>
        <v>15.8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124</v>
      </c>
      <c r="C83" s="56"/>
      <c r="D83" s="56"/>
      <c r="E83" s="60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3" t="s">
        <v>84</v>
      </c>
      <c r="B84" s="59" t="s">
        <v>85</v>
      </c>
      <c r="C84" s="94">
        <f>C85+C86+C87+C88+C89+C90+C91+C92+C94+C95+C96+C97+C98</f>
        <v>0</v>
      </c>
      <c r="D84" s="94">
        <f>D85+D86+D87+D88+D89+D90+D91+D92+D94+D95+D96+D97+D98</f>
        <v>0</v>
      </c>
      <c r="E84" s="60">
        <f t="shared" si="1"/>
        <v>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95"/>
      <c r="D85" s="95"/>
      <c r="E85" s="60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56"/>
      <c r="D86" s="56"/>
      <c r="E86" s="60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56"/>
      <c r="D87" s="56"/>
      <c r="E87" s="60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56"/>
      <c r="D88" s="56"/>
      <c r="E88" s="60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56"/>
      <c r="D89" s="56"/>
      <c r="E89" s="60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56"/>
      <c r="D90" s="56"/>
      <c r="E90" s="60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66" t="s">
        <v>111</v>
      </c>
      <c r="C91" s="56"/>
      <c r="D91" s="56"/>
      <c r="E91" s="60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67"/>
      <c r="C92" s="56"/>
      <c r="D92" s="56"/>
      <c r="E92" s="60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56"/>
      <c r="D93" s="56"/>
      <c r="E93" s="60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95"/>
      <c r="D94" s="95"/>
      <c r="E94" s="60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56"/>
      <c r="D95" s="56"/>
      <c r="E95" s="60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56"/>
      <c r="D96" s="56"/>
      <c r="E96" s="60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56"/>
      <c r="D97" s="56"/>
      <c r="E97" s="60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65" t="s">
        <v>107</v>
      </c>
      <c r="C98" s="56"/>
      <c r="D98" s="56"/>
      <c r="E98" s="60">
        <f t="shared" si="1"/>
        <v>0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58" t="s">
        <v>3</v>
      </c>
      <c r="B99" s="59" t="s">
        <v>8</v>
      </c>
      <c r="C99" s="94"/>
      <c r="D99" s="94">
        <f>D7-D35</f>
        <v>706.3000000000175</v>
      </c>
      <c r="E99" s="60">
        <f t="shared" si="1"/>
        <v>706.3000000000175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1"/>
      <c r="B100" s="96"/>
      <c r="C100" s="97"/>
      <c r="D100" s="97"/>
      <c r="E100" s="72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68" t="s">
        <v>68</v>
      </c>
      <c r="C101" s="98"/>
      <c r="D101" s="131" t="s">
        <v>128</v>
      </c>
      <c r="E101" s="131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98"/>
      <c r="D102" s="130" t="s">
        <v>67</v>
      </c>
      <c r="E102" s="13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69" t="s">
        <v>69</v>
      </c>
      <c r="C103" s="98"/>
      <c r="D103" s="131" t="s">
        <v>129</v>
      </c>
      <c r="E103" s="131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98"/>
      <c r="D104" s="135" t="s">
        <v>67</v>
      </c>
      <c r="E104" s="135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0" t="s">
        <v>5</v>
      </c>
      <c r="C105" s="98"/>
      <c r="D105" s="98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2017-10-24T05:27:28Z</cp:lastPrinted>
  <dcterms:created xsi:type="dcterms:W3CDTF">1996-10-14T23:33:28Z</dcterms:created>
  <dcterms:modified xsi:type="dcterms:W3CDTF">2018-01-19T07:34:28Z</dcterms:modified>
  <cp:category/>
  <cp:version/>
  <cp:contentType/>
  <cp:contentStatus/>
</cp:coreProperties>
</file>